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1805" windowHeight="6525" activeTab="0"/>
  </bookViews>
  <sheets>
    <sheet name="Лист2" sheetId="1" r:id="rId1"/>
  </sheets>
  <definedNames>
    <definedName name="_xlnm.Print_Area" localSheetId="0">'Лист2'!$A$1:$J$62</definedName>
  </definedNames>
  <calcPr fullCalcOnLoad="1"/>
</workbook>
</file>

<file path=xl/sharedStrings.xml><?xml version="1.0" encoding="utf-8"?>
<sst xmlns="http://schemas.openxmlformats.org/spreadsheetml/2006/main" count="143" uniqueCount="80">
  <si>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</si>
  <si>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</si>
  <si>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</si>
  <si>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</si>
  <si>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</si>
  <si>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</si>
  <si>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</si>
  <si>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</si>
  <si>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</si>
  <si>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</si>
  <si>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</si>
  <si>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</si>
  <si>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</si>
  <si>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</si>
  <si>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</si>
  <si>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</si>
  <si>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</si>
  <si>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</si>
  <si>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 xml:space="preserve">Резервные фонды 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</si>
  <si>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</si>
  <si>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</si>
  <si>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</si>
  <si>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</si>
  <si>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</si>
  <si>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</si>
  <si>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</si>
  <si>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</si>
  <si>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</si>
  <si>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</si>
  <si>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</si>
  <si>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</si>
  <si>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</si>
  <si>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</si>
  <si>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</si>
  <si>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</si>
  <si>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</si>
  <si>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</si>
  <si>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</si>
  <si>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</si>
  <si>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</si>
  <si>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</si>
  <si>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</si>
  <si>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</si>
  <si>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</si>
  <si>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</si>
  <si>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</si>
  <si>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</si>
  <si>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</si>
  <si>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</si>
  <si>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</si>
  <si>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</si>
  <si>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</si>
  <si>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</si>
  <si>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</si>
  <si>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</si>
  <si>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</si>
  <si>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</si>
  <si>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</si>
  <si>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</si>
  <si>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</si>
  <si>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</si>
  <si>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</si>
  <si>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</si>
  <si>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</si>
  <si>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</si>
  <si>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</si>
  <si>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</si>
  <si>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</si>
  <si>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</si>
  <si>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</si>
  <si>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</si>
  <si>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</si>
  <si>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>Молодежная политика</t>
  </si>
  <si>
    <t>Лабинского городского поселения</t>
  </si>
  <si>
    <t>П.В. Манаков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</si>
  <si>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9 месяцев 2018 года      по разделам и подразделам классификации расходов бюджетов </t>
  </si>
  <si>
    <t>Уточненная сводная бюджетная роспись на 01.10.2018 г.</t>
  </si>
  <si>
    <t xml:space="preserve">  % исполнения к уточненной сводной бюджетной росписи на 01.10.2018 г.</t>
  </si>
  <si>
    <t>Исполнено за 9 месяцев 2018 года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</si>
  <si>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22.10.2018 № 1120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</si>
</sst>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8" fontId="10" fillId="0" borderId="10" xfId="84" applyNumberFormat="1" applyFont="1" applyFill="1" applyBorder="1" applyAlignment="1">
      <alignment horizontal="center"/>
      <protection/>
    </xf>
    <xf numFmtId="178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8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8" fontId="10" fillId="0" borderId="10" xfId="57" applyNumberFormat="1" applyFont="1" applyFill="1" applyBorder="1" applyAlignment="1">
      <alignment horizontal="center"/>
      <protection/>
    </xf>
    <xf numFmtId="178" fontId="10" fillId="33" borderId="10" xfId="63" applyNumberFormat="1" applyFont="1" applyFill="1" applyBorder="1" applyAlignment="1">
      <alignment horizontal="center"/>
      <protection/>
    </xf>
    <xf numFmtId="178" fontId="10" fillId="33" borderId="10" xfId="69" applyNumberFormat="1" applyFont="1" applyFill="1" applyBorder="1" applyAlignment="1">
      <alignment horizontal="center"/>
      <protection/>
    </xf>
    <xf numFmtId="178" fontId="10" fillId="33" borderId="10" xfId="74" applyNumberFormat="1" applyFont="1" applyFill="1" applyBorder="1" applyAlignment="1">
      <alignment horizontal="center"/>
      <protection/>
    </xf>
    <xf numFmtId="178" fontId="10" fillId="33" borderId="10" xfId="77" applyNumberFormat="1" applyFont="1" applyFill="1" applyBorder="1" applyAlignment="1">
      <alignment horizontal="center"/>
      <protection/>
    </xf>
    <xf numFmtId="178" fontId="10" fillId="0" borderId="10" xfId="77" applyNumberFormat="1" applyFont="1" applyFill="1" applyBorder="1" applyAlignment="1">
      <alignment horizontal="center"/>
      <protection/>
    </xf>
    <xf numFmtId="178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8" fontId="57" fillId="0" borderId="10" xfId="84" applyNumberFormat="1" applyFont="1" applyFill="1" applyBorder="1" applyAlignment="1">
      <alignment horizontal="center"/>
      <protection/>
    </xf>
    <xf numFmtId="178" fontId="57" fillId="0" borderId="10" xfId="0" applyNumberFormat="1" applyFont="1" applyFill="1" applyBorder="1" applyAlignment="1">
      <alignment/>
    </xf>
    <xf numFmtId="178" fontId="57" fillId="33" borderId="10" xfId="87" applyNumberFormat="1" applyFont="1" applyFill="1" applyBorder="1" applyAlignment="1">
      <alignment horizontal="center"/>
      <protection/>
    </xf>
    <xf numFmtId="178" fontId="57" fillId="33" borderId="10" xfId="54" applyNumberFormat="1" applyFont="1" applyFill="1" applyBorder="1" applyAlignment="1">
      <alignment horizontal="center"/>
      <protection/>
    </xf>
    <xf numFmtId="178" fontId="57" fillId="0" borderId="10" xfId="57" applyNumberFormat="1" applyFont="1" applyFill="1" applyBorder="1" applyAlignment="1">
      <alignment horizontal="center"/>
      <protection/>
    </xf>
    <xf numFmtId="178" fontId="57" fillId="33" borderId="10" xfId="63" applyNumberFormat="1" applyFont="1" applyFill="1" applyBorder="1" applyAlignment="1">
      <alignment horizontal="center"/>
      <protection/>
    </xf>
    <xf numFmtId="178" fontId="57" fillId="33" borderId="10" xfId="69" applyNumberFormat="1" applyFont="1" applyFill="1" applyBorder="1" applyAlignment="1">
      <alignment horizontal="center"/>
      <protection/>
    </xf>
    <xf numFmtId="178" fontId="57" fillId="33" borderId="10" xfId="74" applyNumberFormat="1" applyFont="1" applyFill="1" applyBorder="1" applyAlignment="1">
      <alignment horizontal="center"/>
      <protection/>
    </xf>
    <xf numFmtId="178" fontId="57" fillId="33" borderId="10" xfId="77" applyNumberFormat="1" applyFont="1" applyFill="1" applyBorder="1" applyAlignment="1">
      <alignment horizontal="center"/>
      <protection/>
    </xf>
    <xf numFmtId="178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8" fontId="59" fillId="0" borderId="10" xfId="88" applyNumberFormat="1" applyFont="1" applyFill="1" applyBorder="1" applyAlignment="1">
      <alignment horizontal="center"/>
      <protection/>
    </xf>
    <xf numFmtId="178" fontId="16" fillId="0" borderId="10" xfId="88" applyNumberFormat="1" applyFont="1" applyFill="1" applyBorder="1" applyAlignment="1">
      <alignment horizontal="center"/>
      <protection/>
    </xf>
    <xf numFmtId="178" fontId="16" fillId="0" borderId="10" xfId="84" applyNumberFormat="1" applyFont="1" applyFill="1" applyBorder="1" applyAlignment="1">
      <alignment/>
      <protection/>
    </xf>
    <xf numFmtId="178" fontId="16" fillId="0" borderId="10" xfId="84" applyNumberFormat="1" applyFont="1" applyFill="1" applyBorder="1" applyAlignment="1">
      <alignment horizontal="center"/>
      <protection/>
    </xf>
    <xf numFmtId="178" fontId="59" fillId="0" borderId="10" xfId="90" applyNumberFormat="1" applyFont="1" applyFill="1" applyBorder="1" applyAlignment="1">
      <alignment horizontal="center"/>
      <protection/>
    </xf>
    <xf numFmtId="178" fontId="16" fillId="0" borderId="10" xfId="90" applyNumberFormat="1" applyFont="1" applyFill="1" applyBorder="1" applyAlignment="1">
      <alignment horizontal="center"/>
      <protection/>
    </xf>
    <xf numFmtId="178" fontId="59" fillId="0" borderId="10" xfId="52" applyNumberFormat="1" applyFont="1" applyFill="1" applyBorder="1" applyAlignment="1">
      <alignment horizontal="center"/>
      <protection/>
    </xf>
    <xf numFmtId="178" fontId="16" fillId="0" borderId="10" xfId="52" applyNumberFormat="1" applyFont="1" applyFill="1" applyBorder="1" applyAlignment="1">
      <alignment horizontal="center"/>
      <protection/>
    </xf>
    <xf numFmtId="178" fontId="59" fillId="0" borderId="10" xfId="53" applyNumberFormat="1" applyFont="1" applyFill="1" applyBorder="1" applyAlignment="1">
      <alignment horizontal="center"/>
      <protection/>
    </xf>
    <xf numFmtId="178" fontId="16" fillId="0" borderId="10" xfId="53" applyNumberFormat="1" applyFont="1" applyFill="1" applyBorder="1" applyAlignment="1">
      <alignment horizontal="center"/>
      <protection/>
    </xf>
    <xf numFmtId="178" fontId="59" fillId="0" borderId="10" xfId="55" applyNumberFormat="1" applyFont="1" applyFill="1" applyBorder="1" applyAlignment="1">
      <alignment horizontal="center"/>
      <protection/>
    </xf>
    <xf numFmtId="178" fontId="16" fillId="0" borderId="10" xfId="55" applyNumberFormat="1" applyFont="1" applyFill="1" applyBorder="1" applyAlignment="1">
      <alignment horizontal="center"/>
      <protection/>
    </xf>
    <xf numFmtId="178" fontId="59" fillId="0" borderId="10" xfId="56" applyNumberFormat="1" applyFont="1" applyFill="1" applyBorder="1" applyAlignment="1">
      <alignment horizontal="center"/>
      <protection/>
    </xf>
    <xf numFmtId="178" fontId="16" fillId="0" borderId="10" xfId="56" applyNumberFormat="1" applyFont="1" applyFill="1" applyBorder="1" applyAlignment="1">
      <alignment horizontal="center"/>
      <protection/>
    </xf>
    <xf numFmtId="178" fontId="59" fillId="0" borderId="10" xfId="57" applyNumberFormat="1" applyFont="1" applyFill="1" applyBorder="1" applyAlignment="1">
      <alignment horizontal="center"/>
      <protection/>
    </xf>
    <xf numFmtId="178" fontId="16" fillId="0" borderId="10" xfId="57" applyNumberFormat="1" applyFont="1" applyFill="1" applyBorder="1" applyAlignment="1">
      <alignment horizontal="center"/>
      <protection/>
    </xf>
    <xf numFmtId="178" fontId="59" fillId="0" borderId="10" xfId="61" applyNumberFormat="1" applyFont="1" applyFill="1" applyBorder="1" applyAlignment="1">
      <alignment horizontal="center"/>
      <protection/>
    </xf>
    <xf numFmtId="178" fontId="16" fillId="0" borderId="10" xfId="61" applyNumberFormat="1" applyFont="1" applyFill="1" applyBorder="1" applyAlignment="1">
      <alignment horizontal="center"/>
      <protection/>
    </xf>
    <xf numFmtId="178" fontId="57" fillId="0" borderId="10" xfId="66" applyNumberFormat="1" applyFont="1" applyFill="1" applyBorder="1" applyAlignment="1">
      <alignment horizontal="center"/>
      <protection/>
    </xf>
    <xf numFmtId="178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8" fontId="59" fillId="0" borderId="10" xfId="85" applyNumberFormat="1" applyFont="1" applyFill="1" applyBorder="1" applyAlignment="1">
      <alignment horizontal="center"/>
      <protection/>
    </xf>
    <xf numFmtId="178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8" fontId="59" fillId="0" borderId="10" xfId="71" applyNumberFormat="1" applyFont="1" applyFill="1" applyBorder="1" applyAlignment="1">
      <alignment horizontal="center"/>
      <protection/>
    </xf>
    <xf numFmtId="178" fontId="16" fillId="0" borderId="10" xfId="71" applyNumberFormat="1" applyFont="1" applyFill="1" applyBorder="1" applyAlignment="1">
      <alignment horizontal="center"/>
      <protection/>
    </xf>
    <xf numFmtId="178" fontId="59" fillId="0" borderId="10" xfId="74" applyNumberFormat="1" applyFont="1" applyFill="1" applyBorder="1" applyAlignment="1">
      <alignment horizontal="center"/>
      <protection/>
    </xf>
    <xf numFmtId="178" fontId="16" fillId="0" borderId="10" xfId="74" applyNumberFormat="1" applyFont="1" applyFill="1" applyBorder="1" applyAlignment="1">
      <alignment horizontal="center"/>
      <protection/>
    </xf>
    <xf numFmtId="178" fontId="59" fillId="0" borderId="10" xfId="77" applyNumberFormat="1" applyFont="1" applyFill="1" applyBorder="1" applyAlignment="1">
      <alignment horizontal="center"/>
      <protection/>
    </xf>
    <xf numFmtId="178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8" fontId="16" fillId="0" borderId="10" xfId="84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zoomScaleSheetLayoutView="100" workbookViewId="0" topLeftCell="A54">
      <selection activeCell="J7" sqref="J7"/>
    </sheetView>
  </sheetViews>
  <sheetFormatPr defaultColWidth="9.00390625" defaultRowHeight="12.75"/>
  <cols>
    <col min="1" max="1" width="40.25390625" style="1" customWidth="1"/>
    <col min="2" max="2" width="6.75390625" style="1" customWidth="1"/>
    <col min="3" max="3" width="5.875" style="1" customWidth="1"/>
    <col min="4" max="4" width="0.12890625" style="37" hidden="1" customWidth="1"/>
    <col min="5" max="5" width="15.625" style="1" customWidth="1"/>
    <col min="6" max="6" width="14.1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7.6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spans="4:10" ht="36.75" customHeight="1">
      <c r="D1" s="34"/>
      <c r="E1" s="49" t="s">
        <v>65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112" t="s">
        <v>79</v>
      </c>
      <c r="F2" s="113"/>
      <c r="G2" s="113"/>
      <c r="H2" s="113"/>
      <c r="I2" s="113"/>
      <c r="J2" s="113"/>
    </row>
    <row r="3" spans="1:10" ht="15" customHeight="1">
      <c r="A3" s="10"/>
      <c r="B3" s="10"/>
      <c r="C3" s="10"/>
      <c r="D3" s="35"/>
      <c r="E3" s="113"/>
      <c r="F3" s="113"/>
      <c r="G3" s="113"/>
      <c r="H3" s="113"/>
      <c r="I3" s="113"/>
      <c r="J3" s="113"/>
    </row>
    <row r="4" spans="1:10" ht="78" customHeight="1">
      <c r="A4" s="11"/>
      <c r="B4" s="10"/>
      <c r="C4" s="10"/>
      <c r="D4" s="35"/>
      <c r="E4" s="113"/>
      <c r="F4" s="113"/>
      <c r="G4" s="113"/>
      <c r="H4" s="113"/>
      <c r="I4" s="113"/>
      <c r="J4" s="113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16" t="s">
        <v>75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14" t="s">
        <v>29</v>
      </c>
      <c r="G8" s="114"/>
      <c r="H8" s="114"/>
      <c r="I8" s="114"/>
      <c r="J8" s="114"/>
    </row>
    <row r="9" spans="1:10" ht="15.75">
      <c r="A9" s="109" t="s">
        <v>0</v>
      </c>
      <c r="B9" s="115" t="s">
        <v>30</v>
      </c>
      <c r="C9" s="115" t="s">
        <v>31</v>
      </c>
      <c r="D9" s="100" t="s">
        <v>68</v>
      </c>
      <c r="E9" s="103" t="s">
        <v>76</v>
      </c>
      <c r="F9" s="106" t="s">
        <v>78</v>
      </c>
      <c r="G9" s="52"/>
      <c r="H9" s="52"/>
      <c r="I9" s="53"/>
      <c r="J9" s="117" t="s">
        <v>77</v>
      </c>
    </row>
    <row r="10" spans="1:10" ht="15.75">
      <c r="A10" s="104"/>
      <c r="B10" s="104"/>
      <c r="C10" s="104"/>
      <c r="D10" s="101"/>
      <c r="E10" s="104"/>
      <c r="F10" s="107"/>
      <c r="G10" s="54"/>
      <c r="H10" s="54"/>
      <c r="I10" s="55"/>
      <c r="J10" s="118"/>
    </row>
    <row r="11" spans="1:10" ht="15.75">
      <c r="A11" s="104"/>
      <c r="B11" s="104"/>
      <c r="C11" s="104"/>
      <c r="D11" s="101"/>
      <c r="E11" s="104"/>
      <c r="F11" s="107"/>
      <c r="G11" s="56" t="s">
        <v>2</v>
      </c>
      <c r="H11" s="57" t="s">
        <v>5</v>
      </c>
      <c r="I11" s="58"/>
      <c r="J11" s="118"/>
    </row>
    <row r="12" spans="1:10" ht="15.75">
      <c r="A12" s="104"/>
      <c r="B12" s="104"/>
      <c r="C12" s="104"/>
      <c r="D12" s="101"/>
      <c r="E12" s="104"/>
      <c r="F12" s="107"/>
      <c r="G12" s="59" t="s">
        <v>3</v>
      </c>
      <c r="H12" s="59" t="s">
        <v>6</v>
      </c>
      <c r="I12" s="59" t="s">
        <v>7</v>
      </c>
      <c r="J12" s="118"/>
    </row>
    <row r="13" spans="1:10" ht="4.5" customHeight="1">
      <c r="A13" s="104"/>
      <c r="B13" s="104"/>
      <c r="C13" s="104"/>
      <c r="D13" s="101"/>
      <c r="E13" s="104"/>
      <c r="F13" s="107"/>
      <c r="G13" s="59" t="s">
        <v>4</v>
      </c>
      <c r="H13" s="59"/>
      <c r="I13" s="59"/>
      <c r="J13" s="118"/>
    </row>
    <row r="14" spans="1:10" ht="10.5" customHeight="1" hidden="1">
      <c r="A14" s="104"/>
      <c r="B14" s="104"/>
      <c r="C14" s="104"/>
      <c r="D14" s="101"/>
      <c r="E14" s="104"/>
      <c r="F14" s="107"/>
      <c r="G14" s="59"/>
      <c r="H14" s="59"/>
      <c r="I14" s="59"/>
      <c r="J14" s="118"/>
    </row>
    <row r="15" spans="1:10" ht="1.5" customHeight="1" hidden="1">
      <c r="A15" s="104"/>
      <c r="B15" s="104"/>
      <c r="C15" s="104"/>
      <c r="D15" s="101"/>
      <c r="E15" s="104"/>
      <c r="F15" s="107"/>
      <c r="G15" s="59"/>
      <c r="H15" s="59"/>
      <c r="I15" s="59"/>
      <c r="J15" s="118"/>
    </row>
    <row r="16" spans="1:10" ht="27" customHeight="1">
      <c r="A16" s="105"/>
      <c r="B16" s="105"/>
      <c r="C16" s="105"/>
      <c r="D16" s="102"/>
      <c r="E16" s="105"/>
      <c r="F16" s="108"/>
      <c r="G16" s="59"/>
      <c r="H16" s="59"/>
      <c r="I16" s="59"/>
      <c r="J16" s="118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D20+D27+D31+D39+D44+D46+D49+D57+D55+D53+#REF!</f>
        <v>#REF!</v>
      </c>
      <c r="E18" s="17">
        <f>E20+E27+E31+E39+E44+E46+E49+E57+E55+E53</f>
        <v>355196.63</v>
      </c>
      <c r="F18" s="17">
        <f>F20+F27+F31+F39+F44+F46+F49+F57+F55+F53</f>
        <v>223657.95399999994</v>
      </c>
      <c r="G18" s="17" t="e">
        <f>G20+G27+#REF!+G39+G44+G46+#REF!+G49+#REF!</f>
        <v>#REF!</v>
      </c>
      <c r="H18" s="17" t="e">
        <f>H20+H27+#REF!+H39+H44+H46+#REF!+H49+#REF!</f>
        <v>#REF!</v>
      </c>
      <c r="I18" s="17" t="e">
        <f>I20+I27+#REF!+I39+I44+I46+#REF!+I49+#REF!</f>
        <v>#REF!</v>
      </c>
      <c r="J18" s="33">
        <f>F18/E18*100</f>
        <v>62.9673637387832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32</v>
      </c>
      <c r="C20" s="21" t="s">
        <v>37</v>
      </c>
      <c r="D20" s="40">
        <f>D21+D22+D23+D25+D26+D24</f>
        <v>49001.092000000004</v>
      </c>
      <c r="E20" s="22">
        <f>E21+E22+E23+E25+E26+E24</f>
        <v>71296.44</v>
      </c>
      <c r="F20" s="22">
        <f>F21+F22+F23+F25+F26+F24</f>
        <v>50074.031</v>
      </c>
      <c r="G20" s="22" t="e">
        <f>G21+G22+G25+G26</f>
        <v>#REF!</v>
      </c>
      <c r="H20" s="22" t="e">
        <f>H21+H22+H25+H26</f>
        <v>#REF!</v>
      </c>
      <c r="I20" s="22" t="e">
        <f>I21+I22+I25+I26</f>
        <v>#REF!</v>
      </c>
      <c r="J20" s="33">
        <f aca="true" t="shared" si="0" ref="J20:J50">F20/E20*100</f>
        <v>70.23356425650425</v>
      </c>
      <c r="K20" s="23"/>
    </row>
    <row r="21" spans="1:11" ht="63.75" customHeight="1">
      <c r="A21" s="65" t="s">
        <v>27</v>
      </c>
      <c r="B21" s="66" t="s">
        <v>32</v>
      </c>
      <c r="C21" s="66" t="s">
        <v>33</v>
      </c>
      <c r="D21" s="67">
        <v>1400</v>
      </c>
      <c r="E21" s="68">
        <v>1320</v>
      </c>
      <c r="F21" s="68">
        <v>699.008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52.95515151515152</v>
      </c>
      <c r="K21" s="9"/>
    </row>
    <row r="22" spans="1:11" ht="78.75" customHeight="1">
      <c r="A22" s="65" t="s">
        <v>28</v>
      </c>
      <c r="B22" s="66" t="s">
        <v>32</v>
      </c>
      <c r="C22" s="66" t="s">
        <v>34</v>
      </c>
      <c r="D22" s="71">
        <v>19263</v>
      </c>
      <c r="E22" s="72">
        <v>22782.4</v>
      </c>
      <c r="F22" s="72">
        <v>17062.129</v>
      </c>
      <c r="G22" s="72">
        <f>G23</f>
        <v>0</v>
      </c>
      <c r="H22" s="72">
        <f>H23</f>
        <v>0</v>
      </c>
      <c r="I22" s="72">
        <f>I23</f>
        <v>2514.653</v>
      </c>
      <c r="J22" s="69">
        <f t="shared" si="0"/>
        <v>74.89171026757498</v>
      </c>
      <c r="K22" s="9"/>
    </row>
    <row r="23" spans="1:10" ht="63" customHeight="1">
      <c r="A23" s="65" t="s">
        <v>53</v>
      </c>
      <c r="B23" s="66" t="s">
        <v>32</v>
      </c>
      <c r="C23" s="66" t="s">
        <v>41</v>
      </c>
      <c r="D23" s="71">
        <v>3223</v>
      </c>
      <c r="E23" s="72">
        <v>3472.9</v>
      </c>
      <c r="F23" s="72">
        <v>2514.653</v>
      </c>
      <c r="G23" s="72">
        <v>0</v>
      </c>
      <c r="H23" s="72">
        <v>0</v>
      </c>
      <c r="I23" s="70">
        <f>F23</f>
        <v>2514.653</v>
      </c>
      <c r="J23" s="69">
        <f t="shared" si="0"/>
        <v>72.40787238331077</v>
      </c>
    </row>
    <row r="24" spans="1:10" ht="31.5" customHeight="1">
      <c r="A24" s="65" t="s">
        <v>66</v>
      </c>
      <c r="B24" s="66" t="s">
        <v>32</v>
      </c>
      <c r="C24" s="66" t="s">
        <v>40</v>
      </c>
      <c r="D24" s="71">
        <v>2228</v>
      </c>
      <c r="E24" s="72">
        <v>84.5</v>
      </c>
      <c r="F24" s="72">
        <v>84.39</v>
      </c>
      <c r="G24" s="72">
        <v>0</v>
      </c>
      <c r="H24" s="72">
        <v>0</v>
      </c>
      <c r="I24" s="70">
        <f>F24</f>
        <v>84.39</v>
      </c>
      <c r="J24" s="69">
        <f t="shared" si="0"/>
        <v>99.86982248520711</v>
      </c>
    </row>
    <row r="25" spans="1:11" ht="17.25" customHeight="1">
      <c r="A25" s="65" t="s">
        <v>18</v>
      </c>
      <c r="B25" s="66" t="s">
        <v>32</v>
      </c>
      <c r="C25" s="66" t="s">
        <v>45</v>
      </c>
      <c r="D25" s="73">
        <v>400</v>
      </c>
      <c r="E25" s="74">
        <v>300</v>
      </c>
      <c r="F25" s="74">
        <v>0</v>
      </c>
      <c r="G25" s="74" t="e">
        <f>#REF!</f>
        <v>#REF!</v>
      </c>
      <c r="H25" s="74" t="e">
        <f>#REF!</f>
        <v>#REF!</v>
      </c>
      <c r="I25" s="74" t="e">
        <f>#REF!</f>
        <v>#REF!</v>
      </c>
      <c r="J25" s="98" t="s">
        <v>64</v>
      </c>
      <c r="K25" s="9"/>
    </row>
    <row r="26" spans="1:11" ht="19.5" customHeight="1">
      <c r="A26" s="65" t="s">
        <v>19</v>
      </c>
      <c r="B26" s="66" t="s">
        <v>32</v>
      </c>
      <c r="C26" s="66" t="s">
        <v>51</v>
      </c>
      <c r="D26" s="75">
        <v>22487.092</v>
      </c>
      <c r="E26" s="74">
        <v>43336.64</v>
      </c>
      <c r="F26" s="74">
        <v>29713.851</v>
      </c>
      <c r="G26" s="76" t="e">
        <f>#REF!</f>
        <v>#REF!</v>
      </c>
      <c r="H26" s="76" t="e">
        <f>#REF!</f>
        <v>#REF!</v>
      </c>
      <c r="I26" s="76" t="e">
        <f>#REF!</f>
        <v>#REF!</v>
      </c>
      <c r="J26" s="69">
        <f t="shared" si="0"/>
        <v>68.56519333293951</v>
      </c>
      <c r="K26" s="9"/>
    </row>
    <row r="27" spans="1:11" s="24" customFormat="1" ht="35.25" customHeight="1">
      <c r="A27" s="20" t="s">
        <v>13</v>
      </c>
      <c r="B27" s="21" t="s">
        <v>39</v>
      </c>
      <c r="C27" s="21" t="s">
        <v>37</v>
      </c>
      <c r="D27" s="41">
        <f>D28+D30</f>
        <v>4080</v>
      </c>
      <c r="E27" s="25">
        <f>E28+E30+E29</f>
        <v>7781.5</v>
      </c>
      <c r="F27" s="25">
        <f>F28+F30+F29</f>
        <v>5516.682</v>
      </c>
      <c r="G27" s="25" t="e">
        <f>G28+G29+G30</f>
        <v>#REF!</v>
      </c>
      <c r="H27" s="25" t="e">
        <f>H28+H29+H30</f>
        <v>#REF!</v>
      </c>
      <c r="I27" s="25" t="e">
        <f>I28+I29+I30</f>
        <v>#REF!</v>
      </c>
      <c r="J27" s="33">
        <f t="shared" si="0"/>
        <v>70.8948403264152</v>
      </c>
      <c r="K27" s="23"/>
    </row>
    <row r="28" spans="1:11" ht="64.5" customHeight="1">
      <c r="A28" s="65" t="s">
        <v>54</v>
      </c>
      <c r="B28" s="66" t="s">
        <v>39</v>
      </c>
      <c r="C28" s="66" t="s">
        <v>38</v>
      </c>
      <c r="D28" s="77">
        <v>3900</v>
      </c>
      <c r="E28" s="78">
        <v>7603.4</v>
      </c>
      <c r="F28" s="78">
        <v>5376.726</v>
      </c>
      <c r="G28" s="78" t="e">
        <f>#REF!+#REF!</f>
        <v>#REF!</v>
      </c>
      <c r="H28" s="78" t="e">
        <f>#REF!+#REF!</f>
        <v>#REF!</v>
      </c>
      <c r="I28" s="78" t="e">
        <f>#REF!+#REF!</f>
        <v>#REF!</v>
      </c>
      <c r="J28" s="69">
        <f t="shared" si="0"/>
        <v>70.71475918667964</v>
      </c>
      <c r="K28" s="9"/>
    </row>
    <row r="29" spans="1:10" ht="31.5" customHeight="1">
      <c r="A29" s="65" t="s">
        <v>20</v>
      </c>
      <c r="B29" s="66" t="s">
        <v>39</v>
      </c>
      <c r="C29" s="66" t="s">
        <v>44</v>
      </c>
      <c r="D29" s="79"/>
      <c r="E29" s="80">
        <v>20</v>
      </c>
      <c r="F29" s="74">
        <v>0</v>
      </c>
      <c r="G29" s="80" t="e">
        <f>#REF!</f>
        <v>#REF!</v>
      </c>
      <c r="H29" s="80" t="e">
        <f>#REF!</f>
        <v>#REF!</v>
      </c>
      <c r="I29" s="80" t="e">
        <f>#REF!</f>
        <v>#REF!</v>
      </c>
      <c r="J29" s="98">
        <v>0</v>
      </c>
    </row>
    <row r="30" spans="1:11" ht="47.25" customHeight="1">
      <c r="A30" s="65" t="s">
        <v>21</v>
      </c>
      <c r="B30" s="66" t="s">
        <v>39</v>
      </c>
      <c r="C30" s="66" t="s">
        <v>36</v>
      </c>
      <c r="D30" s="81">
        <v>180</v>
      </c>
      <c r="E30" s="82">
        <v>158.1</v>
      </c>
      <c r="F30" s="82">
        <v>139.956</v>
      </c>
      <c r="G30" s="82">
        <f>G31</f>
        <v>0</v>
      </c>
      <c r="H30" s="82">
        <f>H31</f>
        <v>0</v>
      </c>
      <c r="I30" s="82">
        <f>I31</f>
        <v>30160.199</v>
      </c>
      <c r="J30" s="98">
        <f t="shared" si="0"/>
        <v>88.5237191650854</v>
      </c>
      <c r="K30" s="9"/>
    </row>
    <row r="31" spans="1:10" s="12" customFormat="1" ht="18" customHeight="1">
      <c r="A31" s="20" t="s">
        <v>46</v>
      </c>
      <c r="B31" s="26" t="s">
        <v>34</v>
      </c>
      <c r="C31" s="26" t="s">
        <v>37</v>
      </c>
      <c r="D31" s="42">
        <f>D32+D33+D34+D35+D38+D37+D36</f>
        <v>15621.4</v>
      </c>
      <c r="E31" s="27">
        <f>E32+E33+E34+E35+E38+E37+E36</f>
        <v>76002.9</v>
      </c>
      <c r="F31" s="27">
        <f>F32+F33+F34+F35+F38+F37+F36</f>
        <v>30160.199</v>
      </c>
      <c r="G31" s="27">
        <v>0</v>
      </c>
      <c r="H31" s="27">
        <v>0</v>
      </c>
      <c r="I31" s="17">
        <f>F31</f>
        <v>30160.199</v>
      </c>
      <c r="J31" s="33">
        <f t="shared" si="0"/>
        <v>39.68295815028111</v>
      </c>
    </row>
    <row r="32" spans="1:10" ht="17.25" customHeight="1" hidden="1">
      <c r="A32" s="65" t="s">
        <v>48</v>
      </c>
      <c r="B32" s="66" t="s">
        <v>34</v>
      </c>
      <c r="C32" s="66" t="s">
        <v>42</v>
      </c>
      <c r="D32" s="81">
        <v>0</v>
      </c>
      <c r="E32" s="82">
        <v>0</v>
      </c>
      <c r="F32" s="82">
        <v>0</v>
      </c>
      <c r="G32" s="82"/>
      <c r="H32" s="82"/>
      <c r="I32" s="70"/>
      <c r="J32" s="69" t="e">
        <f t="shared" si="0"/>
        <v>#DIV/0!</v>
      </c>
    </row>
    <row r="33" spans="1:10" ht="18.75" customHeight="1" hidden="1">
      <c r="A33" s="65" t="s">
        <v>55</v>
      </c>
      <c r="B33" s="66" t="s">
        <v>34</v>
      </c>
      <c r="C33" s="66" t="s">
        <v>41</v>
      </c>
      <c r="D33" s="81">
        <v>0</v>
      </c>
      <c r="E33" s="82">
        <v>0</v>
      </c>
      <c r="F33" s="82">
        <v>0</v>
      </c>
      <c r="G33" s="82"/>
      <c r="H33" s="82"/>
      <c r="I33" s="70"/>
      <c r="J33" s="69" t="e">
        <f t="shared" si="0"/>
        <v>#DIV/0!</v>
      </c>
    </row>
    <row r="34" spans="1:10" ht="17.25" customHeight="1" hidden="1">
      <c r="A34" s="65" t="s">
        <v>49</v>
      </c>
      <c r="B34" s="66" t="s">
        <v>34</v>
      </c>
      <c r="C34" s="66" t="s">
        <v>40</v>
      </c>
      <c r="D34" s="81">
        <v>0</v>
      </c>
      <c r="E34" s="82">
        <v>0</v>
      </c>
      <c r="F34" s="82">
        <v>0</v>
      </c>
      <c r="G34" s="82"/>
      <c r="H34" s="82"/>
      <c r="I34" s="70"/>
      <c r="J34" s="69" t="e">
        <f t="shared" si="0"/>
        <v>#DIV/0!</v>
      </c>
    </row>
    <row r="35" spans="1:10" ht="12" customHeight="1" hidden="1">
      <c r="A35" s="65" t="s">
        <v>50</v>
      </c>
      <c r="B35" s="66" t="s">
        <v>34</v>
      </c>
      <c r="C35" s="66" t="s">
        <v>43</v>
      </c>
      <c r="D35" s="81">
        <v>0</v>
      </c>
      <c r="E35" s="82">
        <v>0</v>
      </c>
      <c r="F35" s="82"/>
      <c r="G35" s="82"/>
      <c r="H35" s="82"/>
      <c r="I35" s="70"/>
      <c r="J35" s="69" t="e">
        <f t="shared" si="0"/>
        <v>#DIV/0!</v>
      </c>
    </row>
    <row r="36" spans="1:10" ht="19.5" customHeight="1">
      <c r="A36" s="65" t="s">
        <v>69</v>
      </c>
      <c r="B36" s="66" t="s">
        <v>34</v>
      </c>
      <c r="C36" s="66" t="s">
        <v>38</v>
      </c>
      <c r="D36" s="81">
        <v>14391.4</v>
      </c>
      <c r="E36" s="82">
        <v>75467.9</v>
      </c>
      <c r="F36" s="82">
        <v>30034.04</v>
      </c>
      <c r="G36" s="82"/>
      <c r="H36" s="82"/>
      <c r="I36" s="70"/>
      <c r="J36" s="69">
        <f>F36/E36*100</f>
        <v>39.797105789348855</v>
      </c>
    </row>
    <row r="37" spans="1:10" ht="20.25" customHeight="1" hidden="1">
      <c r="A37" s="65" t="s">
        <v>67</v>
      </c>
      <c r="B37" s="66" t="s">
        <v>34</v>
      </c>
      <c r="C37" s="66" t="s">
        <v>44</v>
      </c>
      <c r="D37" s="81">
        <v>700</v>
      </c>
      <c r="E37" s="82">
        <v>0</v>
      </c>
      <c r="F37" s="82">
        <v>0</v>
      </c>
      <c r="G37" s="82"/>
      <c r="H37" s="82"/>
      <c r="I37" s="70"/>
      <c r="J37" s="69" t="e">
        <f>F37/E37*100</f>
        <v>#DIV/0!</v>
      </c>
    </row>
    <row r="38" spans="1:10" ht="30" customHeight="1">
      <c r="A38" s="65" t="s">
        <v>47</v>
      </c>
      <c r="B38" s="66" t="s">
        <v>34</v>
      </c>
      <c r="C38" s="66" t="s">
        <v>35</v>
      </c>
      <c r="D38" s="83">
        <v>530</v>
      </c>
      <c r="E38" s="84">
        <v>535</v>
      </c>
      <c r="F38" s="84">
        <v>126.159</v>
      </c>
      <c r="G38" s="84">
        <v>0</v>
      </c>
      <c r="H38" s="84">
        <v>0</v>
      </c>
      <c r="I38" s="70">
        <f>F38</f>
        <v>126.159</v>
      </c>
      <c r="J38" s="69">
        <f>F38/E38*100</f>
        <v>23.581121495327103</v>
      </c>
    </row>
    <row r="39" spans="1:11" s="24" customFormat="1" ht="22.5" customHeight="1">
      <c r="A39" s="20" t="s">
        <v>23</v>
      </c>
      <c r="B39" s="21" t="s">
        <v>42</v>
      </c>
      <c r="C39" s="21" t="s">
        <v>37</v>
      </c>
      <c r="D39" s="43">
        <f>D41+D43+D40</f>
        <v>28000</v>
      </c>
      <c r="E39" s="28">
        <f>E41+E43+E40+E42</f>
        <v>83706.79000000001</v>
      </c>
      <c r="F39" s="28">
        <f>F41+F43+F40+F42</f>
        <v>59752.456</v>
      </c>
      <c r="G39" s="28" t="e">
        <f>G40</f>
        <v>#REF!</v>
      </c>
      <c r="H39" s="28" t="e">
        <f>H40</f>
        <v>#REF!</v>
      </c>
      <c r="I39" s="28" t="e">
        <f>I40</f>
        <v>#REF!</v>
      </c>
      <c r="J39" s="33">
        <f t="shared" si="0"/>
        <v>71.38304550921137</v>
      </c>
      <c r="K39" s="23"/>
    </row>
    <row r="40" spans="1:11" ht="18.75" customHeight="1">
      <c r="A40" s="65" t="s">
        <v>25</v>
      </c>
      <c r="B40" s="66" t="s">
        <v>42</v>
      </c>
      <c r="C40" s="66" t="s">
        <v>32</v>
      </c>
      <c r="D40" s="85">
        <v>0</v>
      </c>
      <c r="E40" s="86">
        <v>60</v>
      </c>
      <c r="F40" s="86">
        <v>0</v>
      </c>
      <c r="G40" s="86" t="e">
        <f>#REF!+#REF!+G41+G43+#REF!</f>
        <v>#REF!</v>
      </c>
      <c r="H40" s="86" t="e">
        <f>#REF!+#REF!+H41+H43+#REF!</f>
        <v>#REF!</v>
      </c>
      <c r="I40" s="86" t="e">
        <f>#REF!+#REF!+I41+I43+#REF!</f>
        <v>#REF!</v>
      </c>
      <c r="J40" s="69">
        <f t="shared" si="0"/>
        <v>0</v>
      </c>
      <c r="K40" s="9"/>
    </row>
    <row r="41" spans="1:11" ht="18" customHeight="1">
      <c r="A41" s="87" t="s">
        <v>14</v>
      </c>
      <c r="B41" s="66" t="s">
        <v>42</v>
      </c>
      <c r="C41" s="66" t="s">
        <v>33</v>
      </c>
      <c r="D41" s="88">
        <v>1000</v>
      </c>
      <c r="E41" s="89">
        <v>19097.5</v>
      </c>
      <c r="F41" s="89">
        <v>12179.725</v>
      </c>
      <c r="G41" s="89">
        <v>0</v>
      </c>
      <c r="H41" s="89">
        <v>0</v>
      </c>
      <c r="I41" s="70">
        <f>F41</f>
        <v>12179.725</v>
      </c>
      <c r="J41" s="69">
        <f t="shared" si="0"/>
        <v>63.776541432124624</v>
      </c>
      <c r="K41" s="9"/>
    </row>
    <row r="42" spans="1:11" ht="18" customHeight="1">
      <c r="A42" s="87" t="s">
        <v>26</v>
      </c>
      <c r="B42" s="90" t="s">
        <v>42</v>
      </c>
      <c r="C42" s="90" t="s">
        <v>39</v>
      </c>
      <c r="D42" s="88">
        <v>27000</v>
      </c>
      <c r="E42" s="89">
        <v>42047.159</v>
      </c>
      <c r="F42" s="89">
        <v>30525.638</v>
      </c>
      <c r="G42" s="89">
        <v>0</v>
      </c>
      <c r="H42" s="89">
        <v>0</v>
      </c>
      <c r="I42" s="70">
        <f>F42</f>
        <v>30525.638</v>
      </c>
      <c r="J42" s="69">
        <f>F42/E42*100</f>
        <v>72.59857437692759</v>
      </c>
      <c r="K42" s="9"/>
    </row>
    <row r="43" spans="1:11" ht="30.75" customHeight="1">
      <c r="A43" s="87" t="s">
        <v>70</v>
      </c>
      <c r="B43" s="90" t="s">
        <v>42</v>
      </c>
      <c r="C43" s="90" t="s">
        <v>42</v>
      </c>
      <c r="D43" s="88">
        <v>27000</v>
      </c>
      <c r="E43" s="89">
        <v>22502.131</v>
      </c>
      <c r="F43" s="89">
        <v>17047.093</v>
      </c>
      <c r="G43" s="89">
        <v>0</v>
      </c>
      <c r="H43" s="89">
        <v>0</v>
      </c>
      <c r="I43" s="70">
        <f>F43</f>
        <v>17047.093</v>
      </c>
      <c r="J43" s="69">
        <f t="shared" si="0"/>
        <v>75.75768268347562</v>
      </c>
      <c r="K43" s="9"/>
    </row>
    <row r="44" spans="1:11" s="24" customFormat="1" ht="15" customHeight="1">
      <c r="A44" s="20" t="s">
        <v>15</v>
      </c>
      <c r="B44" s="21" t="s">
        <v>40</v>
      </c>
      <c r="C44" s="21" t="s">
        <v>37</v>
      </c>
      <c r="D44" s="44">
        <f>D45</f>
        <v>2530.2</v>
      </c>
      <c r="E44" s="29">
        <f>E45</f>
        <v>5232</v>
      </c>
      <c r="F44" s="29">
        <f>F45</f>
        <v>4041.077</v>
      </c>
      <c r="G44" s="29" t="e">
        <f>G45+#REF!</f>
        <v>#REF!</v>
      </c>
      <c r="H44" s="29" t="e">
        <f>H45+#REF!</f>
        <v>#REF!</v>
      </c>
      <c r="I44" s="29" t="e">
        <f>I45+#REF!</f>
        <v>#REF!</v>
      </c>
      <c r="J44" s="33">
        <f t="shared" si="0"/>
        <v>77.23771024464833</v>
      </c>
      <c r="K44" s="23"/>
    </row>
    <row r="45" spans="1:11" ht="17.25" customHeight="1">
      <c r="A45" s="65" t="s">
        <v>72</v>
      </c>
      <c r="B45" s="66" t="s">
        <v>40</v>
      </c>
      <c r="C45" s="66" t="s">
        <v>40</v>
      </c>
      <c r="D45" s="91">
        <v>2530.2</v>
      </c>
      <c r="E45" s="92">
        <v>5232</v>
      </c>
      <c r="F45" s="92">
        <v>4041.077</v>
      </c>
      <c r="G45" s="92" t="e">
        <f>#REF!+#REF!</f>
        <v>#REF!</v>
      </c>
      <c r="H45" s="92" t="e">
        <f>#REF!+#REF!</f>
        <v>#REF!</v>
      </c>
      <c r="I45" s="92" t="e">
        <f>#REF!+#REF!</f>
        <v>#REF!</v>
      </c>
      <c r="J45" s="69">
        <f t="shared" si="0"/>
        <v>77.23771024464833</v>
      </c>
      <c r="K45" s="9"/>
    </row>
    <row r="46" spans="1:11" s="24" customFormat="1" ht="15.75" customHeight="1">
      <c r="A46" s="20" t="s">
        <v>58</v>
      </c>
      <c r="B46" s="21" t="s">
        <v>43</v>
      </c>
      <c r="C46" s="21" t="s">
        <v>37</v>
      </c>
      <c r="D46" s="45">
        <f>D47+D48</f>
        <v>40308.383</v>
      </c>
      <c r="E46" s="30">
        <f>E47+E48</f>
        <v>99757</v>
      </c>
      <c r="F46" s="30">
        <f>F47+F48</f>
        <v>65722.029</v>
      </c>
      <c r="G46" s="30" t="e">
        <f>G47</f>
        <v>#REF!</v>
      </c>
      <c r="H46" s="30" t="e">
        <f>H47</f>
        <v>#REF!</v>
      </c>
      <c r="I46" s="30" t="e">
        <f>I47</f>
        <v>#REF!</v>
      </c>
      <c r="J46" s="33">
        <f t="shared" si="0"/>
        <v>65.88212255781548</v>
      </c>
      <c r="K46" s="23"/>
    </row>
    <row r="47" spans="1:11" ht="16.5" customHeight="1">
      <c r="A47" s="65" t="s">
        <v>22</v>
      </c>
      <c r="B47" s="66" t="s">
        <v>43</v>
      </c>
      <c r="C47" s="66" t="s">
        <v>32</v>
      </c>
      <c r="D47" s="93">
        <v>40308.383</v>
      </c>
      <c r="E47" s="94">
        <v>99657</v>
      </c>
      <c r="F47" s="94">
        <v>65722.029</v>
      </c>
      <c r="G47" s="94" t="e">
        <f>#REF!+#REF!</f>
        <v>#REF!</v>
      </c>
      <c r="H47" s="94" t="e">
        <f>#REF!+#REF!</f>
        <v>#REF!</v>
      </c>
      <c r="I47" s="94" t="e">
        <f>#REF!+#REF!</f>
        <v>#REF!</v>
      </c>
      <c r="J47" s="69">
        <f t="shared" si="0"/>
        <v>65.948231433818</v>
      </c>
      <c r="K47" s="9"/>
    </row>
    <row r="48" spans="1:11" ht="30.75" customHeight="1">
      <c r="A48" s="65" t="s">
        <v>56</v>
      </c>
      <c r="B48" s="66" t="s">
        <v>43</v>
      </c>
      <c r="C48" s="66" t="s">
        <v>34</v>
      </c>
      <c r="D48" s="93">
        <v>0</v>
      </c>
      <c r="E48" s="94">
        <v>100</v>
      </c>
      <c r="F48" s="94">
        <v>0</v>
      </c>
      <c r="G48" s="94"/>
      <c r="H48" s="94"/>
      <c r="I48" s="70"/>
      <c r="J48" s="69">
        <f t="shared" si="0"/>
        <v>0</v>
      </c>
      <c r="K48" s="9"/>
    </row>
    <row r="49" spans="1:11" s="24" customFormat="1" ht="18.75" customHeight="1">
      <c r="A49" s="20" t="s">
        <v>16</v>
      </c>
      <c r="B49" s="21" t="s">
        <v>44</v>
      </c>
      <c r="C49" s="21" t="s">
        <v>37</v>
      </c>
      <c r="D49" s="46">
        <f>D50+D51+D52</f>
        <v>1813.324</v>
      </c>
      <c r="E49" s="31">
        <f>E50+E51+E52</f>
        <v>2880</v>
      </c>
      <c r="F49" s="31">
        <f>F50+F51+F52</f>
        <v>1997.577</v>
      </c>
      <c r="G49" s="31" t="e">
        <f>#REF!</f>
        <v>#REF!</v>
      </c>
      <c r="H49" s="31" t="e">
        <f>#REF!</f>
        <v>#REF!</v>
      </c>
      <c r="I49" s="31" t="e">
        <f>#REF!</f>
        <v>#REF!</v>
      </c>
      <c r="J49" s="33">
        <f>F49/E49*100</f>
        <v>69.36031249999999</v>
      </c>
      <c r="K49" s="23"/>
    </row>
    <row r="50" spans="1:11" s="3" customFormat="1" ht="16.5" customHeight="1">
      <c r="A50" s="65" t="s">
        <v>24</v>
      </c>
      <c r="B50" s="66" t="s">
        <v>44</v>
      </c>
      <c r="C50" s="66" t="s">
        <v>32</v>
      </c>
      <c r="D50" s="95">
        <v>400</v>
      </c>
      <c r="E50" s="96">
        <v>660</v>
      </c>
      <c r="F50" s="96">
        <v>423.327</v>
      </c>
      <c r="G50" s="96"/>
      <c r="H50" s="96"/>
      <c r="I50" s="96"/>
      <c r="J50" s="69">
        <f t="shared" si="0"/>
        <v>64.14045454545455</v>
      </c>
      <c r="K50" s="8"/>
    </row>
    <row r="51" spans="1:11" s="3" customFormat="1" ht="16.5" customHeight="1">
      <c r="A51" s="65" t="s">
        <v>17</v>
      </c>
      <c r="B51" s="66" t="s">
        <v>44</v>
      </c>
      <c r="C51" s="66" t="s">
        <v>39</v>
      </c>
      <c r="D51" s="95">
        <v>913.324</v>
      </c>
      <c r="E51" s="96">
        <v>720</v>
      </c>
      <c r="F51" s="96">
        <v>415</v>
      </c>
      <c r="G51" s="96">
        <f>G52+G57</f>
        <v>0</v>
      </c>
      <c r="H51" s="96">
        <f>H52+H57</f>
        <v>0</v>
      </c>
      <c r="I51" s="96">
        <f>I52+I57</f>
        <v>0</v>
      </c>
      <c r="J51" s="69">
        <f aca="true" t="shared" si="1" ref="J51:J58">F51/E51*100</f>
        <v>57.638888888888886</v>
      </c>
      <c r="K51" s="8"/>
    </row>
    <row r="52" spans="1:11" s="3" customFormat="1" ht="30" customHeight="1">
      <c r="A52" s="65" t="s">
        <v>52</v>
      </c>
      <c r="B52" s="66" t="s">
        <v>44</v>
      </c>
      <c r="C52" s="66" t="s">
        <v>41</v>
      </c>
      <c r="D52" s="95">
        <v>500</v>
      </c>
      <c r="E52" s="96">
        <v>1500</v>
      </c>
      <c r="F52" s="96">
        <v>1159.25</v>
      </c>
      <c r="G52" s="96"/>
      <c r="H52" s="96"/>
      <c r="I52" s="96"/>
      <c r="J52" s="69">
        <f t="shared" si="1"/>
        <v>77.28333333333333</v>
      </c>
      <c r="K52" s="8"/>
    </row>
    <row r="53" spans="1:11" s="12" customFormat="1" ht="19.5" customHeight="1">
      <c r="A53" s="20" t="s">
        <v>59</v>
      </c>
      <c r="B53" s="26" t="s">
        <v>45</v>
      </c>
      <c r="C53" s="26" t="s">
        <v>37</v>
      </c>
      <c r="D53" s="47">
        <f>D54</f>
        <v>600</v>
      </c>
      <c r="E53" s="32">
        <f>E54</f>
        <v>400</v>
      </c>
      <c r="F53" s="32">
        <f>F54</f>
        <v>323.735</v>
      </c>
      <c r="G53" s="32"/>
      <c r="H53" s="32"/>
      <c r="I53" s="32"/>
      <c r="J53" s="33">
        <f>F53/E53*100</f>
        <v>80.93375</v>
      </c>
      <c r="K53" s="19"/>
    </row>
    <row r="54" spans="1:11" s="3" customFormat="1" ht="16.5" customHeight="1">
      <c r="A54" s="65" t="s">
        <v>57</v>
      </c>
      <c r="B54" s="66" t="s">
        <v>45</v>
      </c>
      <c r="C54" s="66" t="s">
        <v>32</v>
      </c>
      <c r="D54" s="95">
        <v>600</v>
      </c>
      <c r="E54" s="96">
        <v>400</v>
      </c>
      <c r="F54" s="96">
        <v>323.735</v>
      </c>
      <c r="G54" s="96"/>
      <c r="H54" s="96"/>
      <c r="I54" s="96"/>
      <c r="J54" s="69">
        <f>F54/E54*100</f>
        <v>80.93375</v>
      </c>
      <c r="K54" s="8"/>
    </row>
    <row r="55" spans="1:11" s="12" customFormat="1" ht="20.25" customHeight="1">
      <c r="A55" s="20" t="s">
        <v>62</v>
      </c>
      <c r="B55" s="26" t="s">
        <v>35</v>
      </c>
      <c r="C55" s="26" t="s">
        <v>37</v>
      </c>
      <c r="D55" s="47">
        <f>D56</f>
        <v>1200</v>
      </c>
      <c r="E55" s="32">
        <f>E56</f>
        <v>1320</v>
      </c>
      <c r="F55" s="32">
        <f>F56</f>
        <v>833.588</v>
      </c>
      <c r="G55" s="32"/>
      <c r="H55" s="32"/>
      <c r="I55" s="32"/>
      <c r="J55" s="33">
        <f t="shared" si="1"/>
        <v>63.150606060606066</v>
      </c>
      <c r="K55" s="19"/>
    </row>
    <row r="56" spans="1:11" s="3" customFormat="1" ht="30.75" customHeight="1">
      <c r="A56" s="97" t="s">
        <v>63</v>
      </c>
      <c r="B56" s="66" t="s">
        <v>35</v>
      </c>
      <c r="C56" s="66" t="s">
        <v>34</v>
      </c>
      <c r="D56" s="95">
        <v>1200</v>
      </c>
      <c r="E56" s="96">
        <v>1320</v>
      </c>
      <c r="F56" s="96">
        <v>833.588</v>
      </c>
      <c r="G56" s="96"/>
      <c r="H56" s="96"/>
      <c r="I56" s="96"/>
      <c r="J56" s="69">
        <f t="shared" si="1"/>
        <v>63.150606060606066</v>
      </c>
      <c r="K56" s="8"/>
    </row>
    <row r="57" spans="1:11" s="12" customFormat="1" ht="31.5" customHeight="1">
      <c r="A57" s="20" t="s">
        <v>61</v>
      </c>
      <c r="B57" s="26" t="s">
        <v>51</v>
      </c>
      <c r="C57" s="26" t="s">
        <v>37</v>
      </c>
      <c r="D57" s="47">
        <f>D58</f>
        <v>4450</v>
      </c>
      <c r="E57" s="32">
        <f>E58</f>
        <v>6820</v>
      </c>
      <c r="F57" s="32">
        <f>F58</f>
        <v>5236.58</v>
      </c>
      <c r="G57" s="32"/>
      <c r="H57" s="32"/>
      <c r="I57" s="32"/>
      <c r="J57" s="33">
        <f t="shared" si="1"/>
        <v>76.78269794721407</v>
      </c>
      <c r="K57" s="19"/>
    </row>
    <row r="58" spans="1:11" s="3" customFormat="1" ht="33" customHeight="1">
      <c r="A58" s="65" t="s">
        <v>60</v>
      </c>
      <c r="B58" s="66" t="s">
        <v>51</v>
      </c>
      <c r="C58" s="66" t="s">
        <v>32</v>
      </c>
      <c r="D58" s="95">
        <v>4450</v>
      </c>
      <c r="E58" s="96">
        <v>6820</v>
      </c>
      <c r="F58" s="96">
        <v>5236.58</v>
      </c>
      <c r="G58" s="96"/>
      <c r="H58" s="96"/>
      <c r="I58" s="96"/>
      <c r="J58" s="69">
        <f t="shared" si="1"/>
        <v>76.78269794721407</v>
      </c>
      <c r="K58" s="8"/>
    </row>
    <row r="59" spans="1:10" ht="15.75" customHeight="1">
      <c r="A59" s="4"/>
      <c r="B59" s="5"/>
      <c r="C59" s="5"/>
      <c r="D59" s="48"/>
      <c r="E59" s="7"/>
      <c r="F59" s="6"/>
      <c r="G59" s="6"/>
      <c r="H59" s="6"/>
      <c r="I59" s="7"/>
      <c r="J59" s="7"/>
    </row>
    <row r="60" ht="15.75" customHeight="1"/>
    <row r="61" spans="1:12" ht="27.75" customHeight="1">
      <c r="A61" s="111" t="s">
        <v>71</v>
      </c>
      <c r="B61" s="111"/>
      <c r="C61" s="111"/>
      <c r="D61" s="111"/>
      <c r="E61" s="111"/>
      <c r="K61" s="12"/>
      <c r="L61" s="12"/>
    </row>
    <row r="62" spans="1:10" ht="15" customHeight="1">
      <c r="A62" s="99" t="s">
        <v>73</v>
      </c>
      <c r="F62" s="110" t="s">
        <v>74</v>
      </c>
      <c r="G62" s="110"/>
      <c r="H62" s="110"/>
      <c r="I62" s="110"/>
      <c r="J62" s="110"/>
    </row>
    <row r="63" ht="15" customHeight="1"/>
    <row r="64" ht="22.5" customHeight="1"/>
    <row r="65" ht="22.5" customHeight="1"/>
    <row r="66" ht="15" customHeight="1"/>
    <row r="67" ht="24" customHeight="1"/>
    <row r="68" ht="15" customHeight="1"/>
    <row r="69" ht="15" customHeight="1"/>
    <row r="70" ht="28.5" customHeight="1"/>
    <row r="71" ht="15" customHeight="1"/>
    <row r="72" ht="21.75" customHeight="1"/>
    <row r="73" ht="31.5" customHeight="1"/>
    <row r="74" ht="31.5" customHeight="1"/>
    <row r="75" ht="21.75" customHeight="1"/>
    <row r="76" ht="33" customHeight="1"/>
    <row r="77" ht="18.75" customHeight="1"/>
    <row r="78" ht="18.75" customHeight="1"/>
    <row r="79" ht="18.75" customHeight="1"/>
    <row r="80" ht="26.25" customHeight="1"/>
    <row r="81" ht="15" customHeight="1"/>
    <row r="82" ht="15" customHeight="1"/>
    <row r="83" ht="25.5" customHeight="1"/>
    <row r="84" ht="15" customHeight="1"/>
    <row r="85" ht="24" customHeight="1"/>
    <row r="86" ht="27.75" customHeight="1"/>
    <row r="87" ht="26.25" customHeight="1"/>
    <row r="88" ht="14.2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4" customHeight="1"/>
    <row r="99" ht="26.2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4" customHeight="1"/>
    <row r="107" ht="24.75" customHeight="1"/>
    <row r="108" ht="24.75" customHeight="1"/>
    <row r="109" ht="21.75" customHeight="1"/>
    <row r="110" ht="24.75" customHeight="1"/>
    <row r="111" ht="24.75" customHeight="1"/>
    <row r="112" ht="24.75" customHeight="1"/>
    <row r="113" ht="24.75" customHeight="1"/>
    <row r="114" ht="15" customHeight="1"/>
    <row r="115" ht="15" customHeight="1"/>
    <row r="116" ht="15" customHeight="1"/>
    <row r="117" ht="24.75" customHeight="1"/>
    <row r="118" ht="24" customHeight="1"/>
    <row r="119" ht="45.75" customHeight="1"/>
    <row r="120" ht="21.75" customHeight="1"/>
    <row r="121" ht="15" customHeight="1"/>
    <row r="122" ht="24" customHeight="1"/>
    <row r="123" ht="15" customHeight="1"/>
    <row r="124" ht="31.5" customHeight="1"/>
    <row r="125" ht="38.25" customHeight="1"/>
    <row r="126" ht="26.25" customHeight="1"/>
    <row r="127" ht="11.25" customHeight="1"/>
    <row r="128" ht="17.25" customHeight="1"/>
    <row r="129" ht="24.75" customHeight="1"/>
    <row r="130" ht="111.75" customHeight="1"/>
    <row r="131" ht="26.25" customHeight="1"/>
    <row r="132" ht="52.5" customHeight="1"/>
  </sheetData>
  <sheetProtection/>
  <mergeCells count="12">
    <mergeCell ref="E2:J4"/>
    <mergeCell ref="F8:J8"/>
    <mergeCell ref="B9:B16"/>
    <mergeCell ref="C9:C16"/>
    <mergeCell ref="A6:J6"/>
    <mergeCell ref="J9:J16"/>
    <mergeCell ref="D9:D16"/>
    <mergeCell ref="E9:E16"/>
    <mergeCell ref="F9:F16"/>
    <mergeCell ref="A9:A16"/>
    <mergeCell ref="F62:J62"/>
    <mergeCell ref="A61:E61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2018-10-24T05:05:36Z</cp:lastPrinted>
  <dcterms:created xsi:type="dcterms:W3CDTF">1999-06-18T11:49:53Z</dcterms:created>
  <dcterms:modified xsi:type="dcterms:W3CDTF">2018-10-24T05:05:41Z</dcterms:modified>
  <cp:category/>
  <cp:version/>
  <cp:contentType/>
  <cp:contentStatus/>
</cp:coreProperties>
</file>