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0"/>
  </bookViews>
  <sheets>
    <sheet name="Лист2" sheetId="1" r:id="rId1"/>
  </sheets>
  <definedNames>
    <definedName name="_xlnm.Print_Area" localSheetId="0">'Лист2'!$A$1:$J$84</definedName>
  </definedNames>
  <calcPr fullCalcOnLoad="1"/>
</workbook>
</file>

<file path=xl/sharedStrings.xml><?xml version="1.0" encoding="utf-8"?>
<sst xmlns="http://schemas.openxmlformats.org/spreadsheetml/2006/main" count="185" uniqueCount="115">
  <si>
    <t xml:space="preserve"> Наименование показателя</t>
  </si>
  <si>
    <t>в том числе:</t>
  </si>
  <si>
    <t>через</t>
  </si>
  <si>
    <t>банковские</t>
  </si>
  <si>
    <t>счета</t>
  </si>
  <si>
    <t>некассовые</t>
  </si>
  <si>
    <t>операции</t>
  </si>
  <si>
    <t>итого</t>
  </si>
  <si>
    <t>7</t>
  </si>
  <si>
    <t>8</t>
  </si>
  <si>
    <t>9</t>
  </si>
  <si>
    <t>Расходы бюджета - всего</t>
  </si>
  <si>
    <t>Общегосударственные вопросы</t>
  </si>
  <si>
    <t>Национальная безопасность и правоохранительная деятельность</t>
  </si>
  <si>
    <t>Коммунальное хозяйство</t>
  </si>
  <si>
    <t>Образование</t>
  </si>
  <si>
    <t>Социальная политика</t>
  </si>
  <si>
    <t>992 0113 0700000 184</t>
  </si>
  <si>
    <t>Социальное обеспечение населения</t>
  </si>
  <si>
    <t>Мероприятия в области социальной политики</t>
  </si>
  <si>
    <t>Выполнение других обязательств государства</t>
  </si>
  <si>
    <t>Мероприятия по ликвидации чрезвычайных ситуаций и стихийных бедствий,выполняемые в рамках социальных решений</t>
  </si>
  <si>
    <t>992 1101 5170000 526</t>
  </si>
  <si>
    <t>Субвенции на осуществление части полномочий по решению вопросов местного значения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</si>
  <si>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Обеспечение деятельности подведомственных учреждений</t>
  </si>
  <si>
    <t>992 0102 0010000 010</t>
  </si>
  <si>
    <t>992 0707 4310000 327</t>
  </si>
  <si>
    <t>Государственная поддержка в сфере образования</t>
  </si>
  <si>
    <t>992 0309 2180000 260</t>
  </si>
  <si>
    <t>992 0707 7950000 447</t>
  </si>
  <si>
    <t>992 0115 7950000 216</t>
  </si>
  <si>
    <t>992 0709 7950000 285</t>
  </si>
  <si>
    <t>992 1003 7950000 482</t>
  </si>
  <si>
    <t>992 1003 5050000 483</t>
  </si>
  <si>
    <t>Глава муниципального образования</t>
  </si>
  <si>
    <t xml:space="preserve">Резервные фонды </t>
  </si>
  <si>
    <t>Резервные фонды органов местного самоуправления</t>
  </si>
  <si>
    <t>Другие общегосударственные вопросы</t>
  </si>
  <si>
    <t>Обеспечение противопожарной безопасности</t>
  </si>
  <si>
    <t>Другие вопросы в области национальной безопасности и правоохранительной деятельности</t>
  </si>
  <si>
    <t>Целевые программы муниципального образования</t>
  </si>
  <si>
    <t>Мероприятия в области коммунального хозяйства по развитию, реконструкции и замене инженерных сетей</t>
  </si>
  <si>
    <t>Другие вопросы в области образования</t>
  </si>
  <si>
    <t>992 0309 2190000 327</t>
  </si>
  <si>
    <t>Мероприятия по гражданской обороне</t>
  </si>
  <si>
    <t>992 0310 7950000 327</t>
  </si>
  <si>
    <t>992 0502 7950000 411</t>
  </si>
  <si>
    <t>Расходы на проведение общероссийских мероприятий для детей и молодежи</t>
  </si>
  <si>
    <t>992 0902 7950000 214</t>
  </si>
  <si>
    <t>Субвенция бюджету муниципального района из бюджетов поселений на решение вопросов местного значения межмуниципального характера</t>
  </si>
  <si>
    <t>992 1101 5170000 525</t>
  </si>
  <si>
    <t>Культура</t>
  </si>
  <si>
    <t>Мероприятия в сфере культуры, кинематографии и СМИ</t>
  </si>
  <si>
    <t>Дворцы и дома культуры</t>
  </si>
  <si>
    <t>Оказание социальной помощи</t>
  </si>
  <si>
    <t>Жилищно-коммунальное хозяйство</t>
  </si>
  <si>
    <t>993 0801</t>
  </si>
  <si>
    <t>994 0801</t>
  </si>
  <si>
    <t>Кинематография</t>
  </si>
  <si>
    <t>Пенсионное обеспечение</t>
  </si>
  <si>
    <t>Иные межбюджетные трансферты</t>
  </si>
  <si>
    <t>Жилищное хозяйство</t>
  </si>
  <si>
    <t>Благоустройство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</si>
  <si>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</si>
  <si>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</si>
  <si>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Молодежная политика и оздоровление детей</t>
  </si>
  <si>
    <t>Межбюджетные трансферты</t>
  </si>
  <si>
    <t>(тыс. рублей)</t>
  </si>
  <si>
    <t>Рз</t>
  </si>
  <si>
    <t>ПР</t>
  </si>
  <si>
    <t>01</t>
  </si>
  <si>
    <t>02</t>
  </si>
  <si>
    <t>04</t>
  </si>
  <si>
    <t>12</t>
  </si>
  <si>
    <t>14</t>
  </si>
  <si>
    <t>00</t>
  </si>
  <si>
    <t>09</t>
  </si>
  <si>
    <t>03</t>
  </si>
  <si>
    <t>07</t>
  </si>
  <si>
    <t>06</t>
  </si>
  <si>
    <t>05</t>
  </si>
  <si>
    <t>08</t>
  </si>
  <si>
    <t>10</t>
  </si>
  <si>
    <t>11</t>
  </si>
  <si>
    <t>Национальная экономика</t>
  </si>
  <si>
    <t>Другие вопросы в области национальной экономики</t>
  </si>
  <si>
    <t>Сельское хозяйство и рыболовство</t>
  </si>
  <si>
    <t>Лесное хозяйство</t>
  </si>
  <si>
    <t>Транспорт</t>
  </si>
  <si>
    <t>13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</si>
  <si>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</si>
  <si>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</si>
  <si>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</si>
  <si>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Водное хозяйство</t>
  </si>
  <si>
    <t>Другие вопросы в области культуры, кинематографии</t>
  </si>
  <si>
    <t xml:space="preserve">Физическая культура </t>
  </si>
  <si>
    <t>Культура, кинематография</t>
  </si>
  <si>
    <t>Физическая культура и спорт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</si>
  <si>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</si>
  <si>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</si>
  <si>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Д.В.Шараускас</t>
  </si>
  <si>
    <t xml:space="preserve">Начальник финансового управления администрации Лабинского городского поселения </t>
  </si>
  <si>
    <t xml:space="preserve">Расходы бюджета Лабинского городского поселения Лабинского района за I квартал 2012 года по разделам и подразделам классификации расходов бюджетов </t>
  </si>
  <si>
    <t>Уточненная сводная бюджетная роспись на 01.04.2012 г.</t>
  </si>
  <si>
    <t>Исполнено за за I квартал 2012 года</t>
  </si>
  <si>
    <t xml:space="preserve">  % исполнения к уточненной сводной бюджетной росписи на 01.04.2012 г.</t>
  </si>
  <si>
    <t>Дорожное хозяйство</t>
  </si>
  <si>
    <t>Средства массовой информации</t>
  </si>
  <si>
    <t>Другие вопросы в области средств массовой информации</t>
  </si>
  <si>
    <t>-</t>
  </si>
  <si>
    <t>Прочие межбюджетные трансферты общего характера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</si>
  <si>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</si>
  <si>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                                                 ПРИЛОЖЕНИЕ  № 2</t>
  </si>
  <si>
    <t>Бюджет, утвержденный решением Совета Лабинского городского поселения от 15.12.2011 г. № 132/37</t>
  </si>
  <si>
    <t>УТВЕРЖДЕНЫ                                         постановлением администрации Лабинского городского поселения Лабинского района                                                      от 11.05.2012 г. № 353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</si>
</sst>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_-* #,##0.0_р_._-;\-* #,##0.0_р_._-;_-* &quot;-&quot;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hair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62" applyFont="1" applyFill="1" applyBorder="1" applyAlignment="1">
      <alignment horizontal="left"/>
      <protection/>
    </xf>
    <xf numFmtId="0" fontId="7" fillId="0" borderId="0" xfId="0" applyFont="1" applyFill="1" applyAlignment="1">
      <alignment/>
    </xf>
    <xf numFmtId="0" fontId="6" fillId="0" borderId="10" xfId="62" applyFont="1" applyFill="1" applyBorder="1" applyAlignment="1">
      <alignment horizontal="left" wrapText="1"/>
      <protection/>
    </xf>
    <xf numFmtId="2" fontId="6" fillId="0" borderId="11" xfId="84" applyNumberFormat="1" applyFont="1" applyFill="1" applyBorder="1" applyAlignment="1">
      <alignment horizontal="center"/>
      <protection/>
    </xf>
    <xf numFmtId="49" fontId="6" fillId="0" borderId="11" xfId="83" applyNumberFormat="1" applyFont="1" applyFill="1" applyBorder="1" applyAlignment="1">
      <alignment horizontal="left"/>
      <protection/>
    </xf>
    <xf numFmtId="2" fontId="6" fillId="0" borderId="11" xfId="81" applyNumberFormat="1" applyFont="1" applyFill="1" applyBorder="1" applyAlignment="1">
      <alignment horizontal="center"/>
      <protection/>
    </xf>
    <xf numFmtId="2" fontId="6" fillId="0" borderId="11" xfId="82" applyNumberFormat="1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left" wrapText="1"/>
      <protection/>
    </xf>
    <xf numFmtId="49" fontId="6" fillId="0" borderId="0" xfId="83" applyNumberFormat="1" applyFont="1" applyFill="1" applyBorder="1" applyAlignment="1">
      <alignment horizontal="left"/>
      <protection/>
    </xf>
    <xf numFmtId="2" fontId="6" fillId="0" borderId="0" xfId="82" applyNumberFormat="1" applyFont="1" applyFill="1" applyBorder="1" applyAlignment="1">
      <alignment horizontal="center"/>
      <protection/>
    </xf>
    <xf numFmtId="2" fontId="6" fillId="0" borderId="0" xfId="84" applyNumberFormat="1" applyFont="1" applyFill="1" applyBorder="1" applyAlignment="1">
      <alignment horizontal="center"/>
      <protection/>
    </xf>
    <xf numFmtId="0" fontId="5" fillId="0" borderId="12" xfId="62" applyFont="1" applyFill="1" applyBorder="1" applyAlignment="1">
      <alignment horizontal="left" wrapText="1"/>
      <protection/>
    </xf>
    <xf numFmtId="0" fontId="6" fillId="0" borderId="12" xfId="62" applyFont="1" applyFill="1" applyBorder="1" applyAlignment="1">
      <alignment horizontal="left" wrapText="1"/>
      <protection/>
    </xf>
    <xf numFmtId="2" fontId="7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33" borderId="12" xfId="62" applyFont="1" applyFill="1" applyBorder="1" applyAlignment="1">
      <alignment horizontal="left" wrapText="1"/>
      <protection/>
    </xf>
    <xf numFmtId="2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62" applyFont="1" applyFill="1" applyBorder="1">
      <alignment/>
      <protection/>
    </xf>
    <xf numFmtId="0" fontId="8" fillId="0" borderId="0" xfId="0" applyFont="1" applyFill="1" applyAlignment="1">
      <alignment/>
    </xf>
    <xf numFmtId="49" fontId="9" fillId="33" borderId="12" xfId="83" applyNumberFormat="1" applyFont="1" applyFill="1" applyBorder="1" applyAlignment="1">
      <alignment horizontal="center"/>
      <protection/>
    </xf>
    <xf numFmtId="49" fontId="9" fillId="0" borderId="12" xfId="83" applyNumberFormat="1" applyFont="1" applyFill="1" applyBorder="1" applyAlignment="1">
      <alignment horizontal="center"/>
      <protection/>
    </xf>
    <xf numFmtId="168" fontId="9" fillId="0" borderId="12" xfId="84" applyNumberFormat="1" applyFont="1" applyFill="1" applyBorder="1" applyAlignment="1">
      <alignment horizontal="center"/>
      <protection/>
    </xf>
    <xf numFmtId="49" fontId="9" fillId="0" borderId="12" xfId="85" applyNumberFormat="1" applyFont="1" applyFill="1" applyBorder="1" applyAlignment="1">
      <alignment horizontal="center"/>
      <protection/>
    </xf>
    <xf numFmtId="168" fontId="9" fillId="0" borderId="12" xfId="77" applyNumberFormat="1" applyFont="1" applyFill="1" applyBorder="1" applyAlignment="1">
      <alignment horizontal="center"/>
      <protection/>
    </xf>
    <xf numFmtId="168" fontId="9" fillId="0" borderId="12" xfId="80" applyNumberFormat="1" applyFont="1" applyFill="1" applyBorder="1" applyAlignment="1">
      <alignment horizontal="center"/>
      <protection/>
    </xf>
    <xf numFmtId="168" fontId="9" fillId="33" borderId="12" xfId="81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 horizontal="left"/>
    </xf>
    <xf numFmtId="49" fontId="11" fillId="0" borderId="12" xfId="83" applyNumberFormat="1" applyFont="1" applyFill="1" applyBorder="1" applyAlignment="1">
      <alignment horizontal="center"/>
      <protection/>
    </xf>
    <xf numFmtId="49" fontId="11" fillId="0" borderId="12" xfId="83" applyNumberFormat="1" applyFont="1" applyFill="1" applyBorder="1" applyAlignment="1">
      <alignment horizontal="center" wrapText="1"/>
      <protection/>
    </xf>
    <xf numFmtId="49" fontId="11" fillId="0" borderId="12" xfId="85" applyNumberFormat="1" applyFont="1" applyFill="1" applyBorder="1" applyAlignment="1">
      <alignment horizontal="center"/>
      <protection/>
    </xf>
    <xf numFmtId="170" fontId="11" fillId="0" borderId="12" xfId="88" applyNumberFormat="1" applyFont="1" applyFill="1" applyBorder="1" applyAlignment="1">
      <alignment horizontal="center"/>
      <protection/>
    </xf>
    <xf numFmtId="170" fontId="11" fillId="0" borderId="12" xfId="84" applyNumberFormat="1" applyFont="1" applyFill="1" applyBorder="1" applyAlignment="1">
      <alignment horizontal="center"/>
      <protection/>
    </xf>
    <xf numFmtId="170" fontId="11" fillId="0" borderId="12" xfId="90" applyNumberFormat="1" applyFont="1" applyFill="1" applyBorder="1" applyAlignment="1">
      <alignment horizontal="center"/>
      <protection/>
    </xf>
    <xf numFmtId="170" fontId="11" fillId="0" borderId="12" xfId="52" applyNumberFormat="1" applyFont="1" applyFill="1" applyBorder="1" applyAlignment="1">
      <alignment horizontal="center"/>
      <protection/>
    </xf>
    <xf numFmtId="170" fontId="11" fillId="0" borderId="12" xfId="53" applyNumberFormat="1" applyFont="1" applyFill="1" applyBorder="1" applyAlignment="1">
      <alignment horizontal="center"/>
      <protection/>
    </xf>
    <xf numFmtId="170" fontId="9" fillId="0" borderId="12" xfId="53" applyNumberFormat="1" applyFont="1" applyFill="1" applyBorder="1" applyAlignment="1">
      <alignment horizontal="center"/>
      <protection/>
    </xf>
    <xf numFmtId="170" fontId="9" fillId="0" borderId="12" xfId="84" applyNumberFormat="1" applyFont="1" applyFill="1" applyBorder="1" applyAlignment="1">
      <alignment horizontal="center"/>
      <protection/>
    </xf>
    <xf numFmtId="170" fontId="11" fillId="0" borderId="12" xfId="55" applyNumberFormat="1" applyFont="1" applyFill="1" applyBorder="1" applyAlignment="1">
      <alignment horizontal="center"/>
      <protection/>
    </xf>
    <xf numFmtId="170" fontId="11" fillId="0" borderId="12" xfId="56" applyNumberFormat="1" applyFont="1" applyFill="1" applyBorder="1" applyAlignment="1">
      <alignment horizontal="center"/>
      <protection/>
    </xf>
    <xf numFmtId="170" fontId="11" fillId="0" borderId="12" xfId="57" applyNumberFormat="1" applyFont="1" applyFill="1" applyBorder="1" applyAlignment="1">
      <alignment horizontal="center"/>
      <protection/>
    </xf>
    <xf numFmtId="170" fontId="11" fillId="0" borderId="12" xfId="61" applyNumberFormat="1" applyFont="1" applyFill="1" applyBorder="1" applyAlignment="1">
      <alignment horizontal="center"/>
      <protection/>
    </xf>
    <xf numFmtId="170" fontId="11" fillId="0" borderId="12" xfId="85" applyNumberFormat="1" applyFont="1" applyFill="1" applyBorder="1" applyAlignment="1">
      <alignment horizontal="center"/>
      <protection/>
    </xf>
    <xf numFmtId="170" fontId="9" fillId="0" borderId="12" xfId="85" applyNumberFormat="1" applyFont="1" applyFill="1" applyBorder="1" applyAlignment="1">
      <alignment horizontal="center"/>
      <protection/>
    </xf>
    <xf numFmtId="170" fontId="11" fillId="0" borderId="12" xfId="71" applyNumberFormat="1" applyFont="1" applyFill="1" applyBorder="1" applyAlignment="1">
      <alignment horizontal="center"/>
      <protection/>
    </xf>
    <xf numFmtId="170" fontId="9" fillId="0" borderId="12" xfId="71" applyNumberFormat="1" applyFont="1" applyFill="1" applyBorder="1" applyAlignment="1">
      <alignment horizontal="center"/>
      <protection/>
    </xf>
    <xf numFmtId="170" fontId="9" fillId="0" borderId="12" xfId="72" applyNumberFormat="1" applyFont="1" applyFill="1" applyBorder="1" applyAlignment="1">
      <alignment horizontal="center"/>
      <protection/>
    </xf>
    <xf numFmtId="170" fontId="9" fillId="0" borderId="12" xfId="74" applyNumberFormat="1" applyFont="1" applyFill="1" applyBorder="1" applyAlignment="1">
      <alignment horizontal="center"/>
      <protection/>
    </xf>
    <xf numFmtId="170" fontId="11" fillId="0" borderId="12" xfId="74" applyNumberFormat="1" applyFont="1" applyFill="1" applyBorder="1" applyAlignment="1">
      <alignment horizontal="center"/>
      <protection/>
    </xf>
    <xf numFmtId="170" fontId="9" fillId="0" borderId="12" xfId="76" applyNumberFormat="1" applyFont="1" applyFill="1" applyBorder="1" applyAlignment="1">
      <alignment horizontal="center"/>
      <protection/>
    </xf>
    <xf numFmtId="170" fontId="11" fillId="0" borderId="12" xfId="77" applyNumberFormat="1" applyFont="1" applyFill="1" applyBorder="1" applyAlignment="1">
      <alignment horizontal="center"/>
      <protection/>
    </xf>
    <xf numFmtId="170" fontId="9" fillId="0" borderId="12" xfId="77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top" wrapText="1"/>
    </xf>
    <xf numFmtId="170" fontId="11" fillId="0" borderId="12" xfId="66" applyNumberFormat="1" applyFont="1" applyFill="1" applyBorder="1" applyAlignment="1">
      <alignment horizontal="center"/>
      <protection/>
    </xf>
    <xf numFmtId="0" fontId="12" fillId="33" borderId="12" xfId="62" applyFont="1" applyFill="1" applyBorder="1" applyAlignment="1">
      <alignment horizontal="left" wrapText="1"/>
      <protection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70" fontId="9" fillId="0" borderId="12" xfId="66" applyNumberFormat="1" applyFont="1" applyFill="1" applyBorder="1" applyAlignment="1">
      <alignment horizontal="center"/>
      <protection/>
    </xf>
    <xf numFmtId="0" fontId="14" fillId="0" borderId="0" xfId="0" applyFont="1" applyFill="1" applyAlignment="1">
      <alignment/>
    </xf>
    <xf numFmtId="49" fontId="5" fillId="0" borderId="13" xfId="73" applyNumberFormat="1" applyFont="1" applyFill="1" applyBorder="1" applyAlignment="1">
      <alignment horizontal="center" vertical="top"/>
      <protection/>
    </xf>
    <xf numFmtId="49" fontId="5" fillId="0" borderId="14" xfId="73" applyNumberFormat="1" applyFont="1" applyFill="1" applyBorder="1" applyAlignment="1">
      <alignment horizontal="center" vertical="top"/>
      <protection/>
    </xf>
    <xf numFmtId="49" fontId="5" fillId="0" borderId="15" xfId="73" applyNumberFormat="1" applyFont="1" applyFill="1" applyBorder="1" applyAlignment="1">
      <alignment horizontal="center" vertical="top"/>
      <protection/>
    </xf>
    <xf numFmtId="49" fontId="5" fillId="0" borderId="11" xfId="73" applyNumberFormat="1" applyFont="1" applyFill="1" applyBorder="1" applyAlignment="1">
      <alignment horizontal="center" vertical="top"/>
      <protection/>
    </xf>
    <xf numFmtId="49" fontId="5" fillId="0" borderId="16" xfId="73" applyNumberFormat="1" applyFont="1" applyFill="1" applyBorder="1" applyAlignment="1">
      <alignment horizontal="center"/>
      <protection/>
    </xf>
    <xf numFmtId="49" fontId="5" fillId="0" borderId="16" xfId="73" applyNumberFormat="1" applyFont="1" applyFill="1" applyBorder="1" applyAlignment="1">
      <alignment horizontal="center" vertical="center"/>
      <protection/>
    </xf>
    <xf numFmtId="49" fontId="5" fillId="0" borderId="14" xfId="73" applyNumberFormat="1" applyFont="1" applyFill="1" applyBorder="1" applyAlignment="1">
      <alignment horizontal="center" vertical="center"/>
      <protection/>
    </xf>
    <xf numFmtId="49" fontId="5" fillId="0" borderId="17" xfId="73" applyNumberFormat="1" applyFont="1" applyFill="1" applyBorder="1" applyAlignment="1">
      <alignment horizontal="center" vertical="center"/>
      <protection/>
    </xf>
    <xf numFmtId="0" fontId="5" fillId="0" borderId="12" xfId="62" applyFont="1" applyFill="1" applyBorder="1" applyAlignment="1">
      <alignment horizontal="center" vertical="center"/>
      <protection/>
    </xf>
    <xf numFmtId="0" fontId="5" fillId="0" borderId="12" xfId="73" applyFont="1" applyFill="1" applyBorder="1" applyAlignment="1">
      <alignment horizontal="center" vertical="center"/>
      <protection/>
    </xf>
    <xf numFmtId="0" fontId="5" fillId="0" borderId="12" xfId="73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/>
      <protection/>
    </xf>
    <xf numFmtId="0" fontId="14" fillId="0" borderId="12" xfId="62" applyFont="1" applyFill="1" applyBorder="1" applyAlignment="1">
      <alignment horizontal="left" wrapText="1"/>
      <protection/>
    </xf>
    <xf numFmtId="49" fontId="14" fillId="0" borderId="12" xfId="83" applyNumberFormat="1" applyFont="1" applyFill="1" applyBorder="1" applyAlignment="1">
      <alignment horizontal="left" wrapText="1"/>
      <protection/>
    </xf>
    <xf numFmtId="170" fontId="14" fillId="0" borderId="12" xfId="84" applyNumberFormat="1" applyFont="1" applyFill="1" applyBorder="1" applyAlignment="1">
      <alignment horizontal="center"/>
      <protection/>
    </xf>
    <xf numFmtId="170" fontId="14" fillId="0" borderId="12" xfId="0" applyNumberFormat="1" applyFont="1" applyFill="1" applyBorder="1" applyAlignment="1">
      <alignment/>
    </xf>
    <xf numFmtId="170" fontId="8" fillId="0" borderId="12" xfId="0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9" fillId="33" borderId="12" xfId="62" applyFont="1" applyFill="1" applyBorder="1" applyAlignment="1">
      <alignment horizontal="left" wrapText="1"/>
      <protection/>
    </xf>
    <xf numFmtId="0" fontId="14" fillId="33" borderId="12" xfId="62" applyFont="1" applyFill="1" applyBorder="1" applyAlignment="1">
      <alignment horizontal="left" wrapText="1"/>
      <protection/>
    </xf>
    <xf numFmtId="49" fontId="14" fillId="33" borderId="12" xfId="83" applyNumberFormat="1" applyFont="1" applyFill="1" applyBorder="1" applyAlignment="1">
      <alignment horizontal="center"/>
      <protection/>
    </xf>
    <xf numFmtId="170" fontId="14" fillId="33" borderId="12" xfId="87" applyNumberFormat="1" applyFont="1" applyFill="1" applyBorder="1" applyAlignment="1">
      <alignment horizontal="center"/>
      <protection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0" fontId="14" fillId="33" borderId="12" xfId="54" applyNumberFormat="1" applyFont="1" applyFill="1" applyBorder="1" applyAlignment="1">
      <alignment horizontal="center"/>
      <protection/>
    </xf>
    <xf numFmtId="49" fontId="14" fillId="0" borderId="12" xfId="83" applyNumberFormat="1" applyFont="1" applyFill="1" applyBorder="1" applyAlignment="1">
      <alignment horizontal="center"/>
      <protection/>
    </xf>
    <xf numFmtId="170" fontId="14" fillId="0" borderId="12" xfId="57" applyNumberFormat="1" applyFont="1" applyFill="1" applyBorder="1" applyAlignment="1">
      <alignment horizontal="center"/>
      <protection/>
    </xf>
    <xf numFmtId="170" fontId="14" fillId="33" borderId="12" xfId="63" applyNumberFormat="1" applyFont="1" applyFill="1" applyBorder="1" applyAlignment="1">
      <alignment horizontal="center"/>
      <protection/>
    </xf>
    <xf numFmtId="170" fontId="14" fillId="33" borderId="12" xfId="69" applyNumberFormat="1" applyFont="1" applyFill="1" applyBorder="1" applyAlignment="1">
      <alignment horizontal="center"/>
      <protection/>
    </xf>
    <xf numFmtId="170" fontId="14" fillId="33" borderId="12" xfId="74" applyNumberFormat="1" applyFont="1" applyFill="1" applyBorder="1" applyAlignment="1">
      <alignment horizontal="center"/>
      <protection/>
    </xf>
    <xf numFmtId="170" fontId="14" fillId="33" borderId="12" xfId="77" applyNumberFormat="1" applyFont="1" applyFill="1" applyBorder="1" applyAlignment="1">
      <alignment horizontal="center"/>
      <protection/>
    </xf>
    <xf numFmtId="170" fontId="14" fillId="0" borderId="12" xfId="77" applyNumberFormat="1" applyFont="1" applyFill="1" applyBorder="1" applyAlignment="1">
      <alignment horizontal="center"/>
      <protection/>
    </xf>
    <xf numFmtId="0" fontId="12" fillId="0" borderId="12" xfId="62" applyFont="1" applyFill="1" applyBorder="1" applyAlignment="1">
      <alignment horizontal="left" wrapText="1"/>
      <protection/>
    </xf>
    <xf numFmtId="0" fontId="12" fillId="0" borderId="12" xfId="85" applyFont="1" applyFill="1" applyBorder="1" applyAlignment="1">
      <alignment horizontal="left" wrapText="1"/>
      <protection/>
    </xf>
    <xf numFmtId="170" fontId="14" fillId="0" borderId="12" xfId="84" applyNumberFormat="1" applyFont="1" applyFill="1" applyBorder="1" applyAlignment="1">
      <alignment/>
      <protection/>
    </xf>
    <xf numFmtId="170" fontId="5" fillId="0" borderId="12" xfId="84" applyNumberFormat="1" applyFont="1" applyFill="1" applyBorder="1" applyAlignment="1">
      <alignment/>
      <protection/>
    </xf>
    <xf numFmtId="168" fontId="5" fillId="0" borderId="12" xfId="84" applyNumberFormat="1" applyFont="1" applyFill="1" applyBorder="1" applyAlignment="1">
      <alignment/>
      <protection/>
    </xf>
    <xf numFmtId="170" fontId="11" fillId="0" borderId="12" xfId="84" applyNumberFormat="1" applyFont="1" applyFill="1" applyBorder="1" applyAlignment="1">
      <alignment/>
      <protection/>
    </xf>
    <xf numFmtId="170" fontId="9" fillId="0" borderId="12" xfId="84" applyNumberFormat="1" applyFont="1" applyFill="1" applyBorder="1" applyAlignment="1">
      <alignment/>
      <protection/>
    </xf>
    <xf numFmtId="49" fontId="5" fillId="0" borderId="12" xfId="73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wrapText="1"/>
    </xf>
    <xf numFmtId="49" fontId="5" fillId="0" borderId="16" xfId="73" applyNumberFormat="1" applyFont="1" applyFill="1" applyBorder="1" applyAlignment="1">
      <alignment horizontal="center" vertical="top" wrapText="1"/>
      <protection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49" fontId="5" fillId="0" borderId="19" xfId="73" applyNumberFormat="1" applyFont="1" applyFill="1" applyBorder="1" applyAlignment="1">
      <alignment horizontal="center" vertical="top" wrapText="1"/>
      <protection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5" fillId="0" borderId="16" xfId="62" applyFont="1" applyFill="1" applyBorder="1" applyAlignment="1">
      <alignment horizontal="center" vertical="top" wrapText="1"/>
      <protection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5" fillId="0" borderId="16" xfId="73" applyFont="1" applyFill="1" applyBorder="1" applyAlignment="1">
      <alignment horizontal="center" vertical="top" wrapText="1"/>
      <protection/>
    </xf>
    <xf numFmtId="0" fontId="13" fillId="0" borderId="0" xfId="0" applyFont="1" applyAlignment="1">
      <alignment horizontal="center" vertical="top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Процентный 3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zoomScaleSheetLayoutView="100" zoomScalePageLayoutView="0" workbookViewId="0" topLeftCell="A1">
      <selection activeCell="E2" sqref="E2:J4"/>
    </sheetView>
  </sheetViews>
  <sheetFormatPr defaultColWidth="9.00390625" defaultRowHeight="12.75"/>
  <cols>
    <col min="1" max="1" width="36.75390625" style="1" customWidth="1"/>
    <col min="2" max="2" width="6.75390625" style="1" customWidth="1"/>
    <col min="3" max="3" width="5.875" style="1" customWidth="1"/>
    <col min="4" max="4" width="14.75390625" style="64" customWidth="1"/>
    <col min="5" max="5" width="13.375" style="1" customWidth="1"/>
    <col min="6" max="6" width="14.75390625" style="1" customWidth="1"/>
    <col min="7" max="7" width="5.25390625" style="1" hidden="1" customWidth="1"/>
    <col min="8" max="8" width="4.875" style="1" hidden="1" customWidth="1"/>
    <col min="9" max="9" width="9.25390625" style="1" hidden="1" customWidth="1"/>
    <col min="10" max="10" width="13.875" style="1" customWidth="1"/>
    <col min="11" max="12" width="9.125" style="1" customWidth="1"/>
    <col min="13" max="13" width="9.625" style="1" bestFit="1" customWidth="1"/>
    <col min="14" max="16384" width="9.125" style="1" customWidth="1"/>
  </cols>
  <sheetData>
    <row r="1" spans="4:10" ht="15.75">
      <c r="D1" s="62"/>
      <c r="E1" s="55" t="s">
        <v>112</v>
      </c>
      <c r="F1" s="57"/>
      <c r="G1" s="56"/>
      <c r="H1" s="56"/>
      <c r="I1" s="56"/>
      <c r="J1" s="56"/>
    </row>
    <row r="2" spans="1:10" ht="15" customHeight="1">
      <c r="A2" s="20"/>
      <c r="B2" s="20"/>
      <c r="C2" s="20"/>
      <c r="D2" s="63"/>
      <c r="E2" s="118" t="s">
        <v>114</v>
      </c>
      <c r="F2" s="119"/>
      <c r="G2" s="119"/>
      <c r="H2" s="119"/>
      <c r="I2" s="119"/>
      <c r="J2" s="119"/>
    </row>
    <row r="3" spans="1:10" ht="15" customHeight="1">
      <c r="A3" s="20"/>
      <c r="B3" s="20"/>
      <c r="C3" s="20"/>
      <c r="D3" s="63"/>
      <c r="E3" s="119"/>
      <c r="F3" s="119"/>
      <c r="G3" s="119"/>
      <c r="H3" s="119"/>
      <c r="I3" s="119"/>
      <c r="J3" s="119"/>
    </row>
    <row r="4" spans="1:10" ht="53.25" customHeight="1">
      <c r="A4" s="21"/>
      <c r="B4" s="20"/>
      <c r="C4" s="20"/>
      <c r="D4" s="63"/>
      <c r="E4" s="119"/>
      <c r="F4" s="119"/>
      <c r="G4" s="119"/>
      <c r="H4" s="119"/>
      <c r="I4" s="119"/>
      <c r="J4" s="119"/>
    </row>
    <row r="5" spans="1:10" ht="34.5" customHeight="1">
      <c r="A5" s="21"/>
      <c r="B5" s="20"/>
      <c r="C5" s="20"/>
      <c r="D5" s="63"/>
      <c r="E5" s="58"/>
      <c r="F5" s="58"/>
      <c r="G5" s="58"/>
      <c r="H5" s="58"/>
      <c r="I5" s="58"/>
      <c r="J5" s="58"/>
    </row>
    <row r="6" spans="1:10" ht="48" customHeight="1">
      <c r="A6" s="122" t="s">
        <v>102</v>
      </c>
      <c r="B6" s="122"/>
      <c r="C6" s="122"/>
      <c r="D6" s="122"/>
      <c r="E6" s="122"/>
      <c r="F6" s="122"/>
      <c r="G6" s="122"/>
      <c r="H6" s="122"/>
      <c r="I6" s="122"/>
      <c r="J6" s="122"/>
    </row>
    <row r="7" spans="1:10" ht="29.25" customHeight="1">
      <c r="A7" s="59"/>
      <c r="B7" s="59"/>
      <c r="C7" s="59"/>
      <c r="D7" s="59"/>
      <c r="E7" s="59"/>
      <c r="F7" s="59"/>
      <c r="G7" s="59"/>
      <c r="H7" s="59"/>
      <c r="I7" s="59"/>
      <c r="J7" s="59"/>
    </row>
    <row r="8" spans="1:10" ht="15.75" customHeight="1">
      <c r="A8" s="2"/>
      <c r="F8" s="120" t="s">
        <v>67</v>
      </c>
      <c r="G8" s="120"/>
      <c r="H8" s="120"/>
      <c r="I8" s="120"/>
      <c r="J8" s="120"/>
    </row>
    <row r="9" spans="1:10" ht="14.25">
      <c r="A9" s="114" t="s">
        <v>0</v>
      </c>
      <c r="B9" s="121" t="s">
        <v>68</v>
      </c>
      <c r="C9" s="121" t="s">
        <v>69</v>
      </c>
      <c r="D9" s="108" t="s">
        <v>113</v>
      </c>
      <c r="E9" s="108" t="s">
        <v>103</v>
      </c>
      <c r="F9" s="111" t="s">
        <v>104</v>
      </c>
      <c r="G9" s="67"/>
      <c r="H9" s="67"/>
      <c r="I9" s="68"/>
      <c r="J9" s="106" t="s">
        <v>105</v>
      </c>
    </row>
    <row r="10" spans="1:10" ht="14.25">
      <c r="A10" s="115"/>
      <c r="B10" s="115"/>
      <c r="C10" s="109"/>
      <c r="D10" s="109"/>
      <c r="E10" s="109"/>
      <c r="F10" s="112"/>
      <c r="G10" s="69"/>
      <c r="H10" s="69"/>
      <c r="I10" s="70"/>
      <c r="J10" s="107"/>
    </row>
    <row r="11" spans="1:10" ht="14.25">
      <c r="A11" s="115"/>
      <c r="B11" s="115"/>
      <c r="C11" s="109"/>
      <c r="D11" s="109"/>
      <c r="E11" s="109"/>
      <c r="F11" s="112"/>
      <c r="G11" s="71" t="s">
        <v>2</v>
      </c>
      <c r="H11" s="72" t="s">
        <v>5</v>
      </c>
      <c r="I11" s="73"/>
      <c r="J11" s="107"/>
    </row>
    <row r="12" spans="1:10" ht="14.25">
      <c r="A12" s="115"/>
      <c r="B12" s="115"/>
      <c r="C12" s="109"/>
      <c r="D12" s="109"/>
      <c r="E12" s="109"/>
      <c r="F12" s="112"/>
      <c r="G12" s="74" t="s">
        <v>3</v>
      </c>
      <c r="H12" s="74" t="s">
        <v>6</v>
      </c>
      <c r="I12" s="74" t="s">
        <v>7</v>
      </c>
      <c r="J12" s="107"/>
    </row>
    <row r="13" spans="1:10" ht="4.5" customHeight="1">
      <c r="A13" s="115"/>
      <c r="B13" s="115"/>
      <c r="C13" s="109"/>
      <c r="D13" s="109"/>
      <c r="E13" s="109"/>
      <c r="F13" s="112"/>
      <c r="G13" s="74" t="s">
        <v>4</v>
      </c>
      <c r="H13" s="74"/>
      <c r="I13" s="74"/>
      <c r="J13" s="107"/>
    </row>
    <row r="14" spans="1:10" ht="10.5" customHeight="1" hidden="1">
      <c r="A14" s="115"/>
      <c r="B14" s="115"/>
      <c r="C14" s="109"/>
      <c r="D14" s="109"/>
      <c r="E14" s="109"/>
      <c r="F14" s="112"/>
      <c r="G14" s="74"/>
      <c r="H14" s="74"/>
      <c r="I14" s="74"/>
      <c r="J14" s="107"/>
    </row>
    <row r="15" spans="1:10" ht="1.5" customHeight="1" hidden="1">
      <c r="A15" s="115"/>
      <c r="B15" s="115"/>
      <c r="C15" s="109"/>
      <c r="D15" s="109"/>
      <c r="E15" s="109"/>
      <c r="F15" s="112"/>
      <c r="G15" s="74"/>
      <c r="H15" s="74"/>
      <c r="I15" s="74"/>
      <c r="J15" s="107"/>
    </row>
    <row r="16" spans="1:10" ht="54" customHeight="1">
      <c r="A16" s="116"/>
      <c r="B16" s="116"/>
      <c r="C16" s="110"/>
      <c r="D16" s="110"/>
      <c r="E16" s="110"/>
      <c r="F16" s="113"/>
      <c r="G16" s="74"/>
      <c r="H16" s="74"/>
      <c r="I16" s="74"/>
      <c r="J16" s="107"/>
    </row>
    <row r="17" spans="1:10" s="3" customFormat="1" ht="15" customHeight="1">
      <c r="A17" s="75">
        <v>1</v>
      </c>
      <c r="B17" s="76">
        <v>2</v>
      </c>
      <c r="C17" s="76">
        <v>3</v>
      </c>
      <c r="D17" s="77">
        <v>4</v>
      </c>
      <c r="E17" s="77">
        <v>5</v>
      </c>
      <c r="F17" s="77">
        <v>6</v>
      </c>
      <c r="G17" s="77" t="s">
        <v>8</v>
      </c>
      <c r="H17" s="77" t="s">
        <v>9</v>
      </c>
      <c r="I17" s="77" t="s">
        <v>10</v>
      </c>
      <c r="J17" s="78">
        <v>7</v>
      </c>
    </row>
    <row r="18" spans="1:10" s="22" customFormat="1" ht="16.5" customHeight="1">
      <c r="A18" s="79" t="s">
        <v>11</v>
      </c>
      <c r="B18" s="80"/>
      <c r="C18" s="80"/>
      <c r="D18" s="81">
        <f>D20+D29+D36+D43+D48+D54+D61+D69+D67+D65+D80</f>
        <v>120233.2</v>
      </c>
      <c r="E18" s="81">
        <f>E20+E29+E36+E43+E48+E54+E61+E69+E67+E65+E80</f>
        <v>191883.664</v>
      </c>
      <c r="F18" s="81">
        <f>F20+F29+F36+F43+F48+F54+F61+F69+F67+F65+F80</f>
        <v>45906.577999999994</v>
      </c>
      <c r="G18" s="81" t="e">
        <f>G20+G29+#REF!+G43+G48+G54+#REF!+G61+G77</f>
        <v>#REF!</v>
      </c>
      <c r="H18" s="81" t="e">
        <f>H20+H29+#REF!+H43+H48+H54+#REF!+H61+H77</f>
        <v>#REF!</v>
      </c>
      <c r="I18" s="81" t="e">
        <f>I20+I29+#REF!+I43+I48+I54+#REF!+I61+I77</f>
        <v>#REF!</v>
      </c>
      <c r="J18" s="101">
        <f>F18/E18*100</f>
        <v>23.924172096276</v>
      </c>
    </row>
    <row r="19" spans="1:13" s="22" customFormat="1" ht="15" customHeight="1">
      <c r="A19" s="79" t="s">
        <v>1</v>
      </c>
      <c r="B19" s="80"/>
      <c r="C19" s="80"/>
      <c r="D19" s="82"/>
      <c r="E19" s="83"/>
      <c r="F19" s="83"/>
      <c r="G19" s="83"/>
      <c r="H19" s="83"/>
      <c r="I19" s="81">
        <f>F19</f>
        <v>0</v>
      </c>
      <c r="J19" s="101"/>
      <c r="M19" s="84"/>
    </row>
    <row r="20" spans="1:11" s="90" customFormat="1" ht="17.25" customHeight="1">
      <c r="A20" s="86" t="s">
        <v>12</v>
      </c>
      <c r="B20" s="87" t="s">
        <v>70</v>
      </c>
      <c r="C20" s="87" t="s">
        <v>75</v>
      </c>
      <c r="D20" s="88">
        <f>D21+D23+D24+D25+D27</f>
        <v>37007.115</v>
      </c>
      <c r="E20" s="88">
        <f>E21+E23+E24+E25+E27</f>
        <v>39719.238</v>
      </c>
      <c r="F20" s="88">
        <f>F21+F23+F24+F25+F27</f>
        <v>7479.354000000001</v>
      </c>
      <c r="G20" s="88">
        <f>G21+G23+G25+G27</f>
        <v>0</v>
      </c>
      <c r="H20" s="88">
        <f>H21+H23+H25+H27</f>
        <v>0</v>
      </c>
      <c r="I20" s="88">
        <f>I21+I23+I25+I27</f>
        <v>1762.726</v>
      </c>
      <c r="J20" s="101">
        <f aca="true" t="shared" si="0" ref="J20:J81">F20/E20*100</f>
        <v>18.830557625501278</v>
      </c>
      <c r="K20" s="89"/>
    </row>
    <row r="21" spans="1:11" ht="42" customHeight="1">
      <c r="A21" s="99" t="s">
        <v>63</v>
      </c>
      <c r="B21" s="31" t="s">
        <v>70</v>
      </c>
      <c r="C21" s="31" t="s">
        <v>71</v>
      </c>
      <c r="D21" s="34">
        <v>1200</v>
      </c>
      <c r="E21" s="34">
        <v>1200</v>
      </c>
      <c r="F21" s="34">
        <v>296.954</v>
      </c>
      <c r="G21" s="34">
        <f>G22</f>
        <v>0</v>
      </c>
      <c r="H21" s="34">
        <f>H22</f>
        <v>0</v>
      </c>
      <c r="I21" s="34">
        <f>I22</f>
        <v>0</v>
      </c>
      <c r="J21" s="104">
        <f t="shared" si="0"/>
        <v>24.746166666666667</v>
      </c>
      <c r="K21" s="16"/>
    </row>
    <row r="22" spans="1:10" ht="17.25" customHeight="1" hidden="1">
      <c r="A22" s="99" t="s">
        <v>34</v>
      </c>
      <c r="B22" s="32" t="s">
        <v>25</v>
      </c>
      <c r="C22" s="32"/>
      <c r="D22" s="34"/>
      <c r="E22" s="34"/>
      <c r="F22" s="34"/>
      <c r="G22" s="34">
        <v>0</v>
      </c>
      <c r="H22" s="34">
        <v>0</v>
      </c>
      <c r="I22" s="35">
        <f>F22</f>
        <v>0</v>
      </c>
      <c r="J22" s="104" t="e">
        <f t="shared" si="0"/>
        <v>#DIV/0!</v>
      </c>
    </row>
    <row r="23" spans="1:11" ht="66.75" customHeight="1">
      <c r="A23" s="99" t="s">
        <v>64</v>
      </c>
      <c r="B23" s="31" t="s">
        <v>70</v>
      </c>
      <c r="C23" s="31" t="s">
        <v>72</v>
      </c>
      <c r="D23" s="36">
        <v>16965.5</v>
      </c>
      <c r="E23" s="36">
        <v>16994.357</v>
      </c>
      <c r="F23" s="36">
        <v>3493.197</v>
      </c>
      <c r="G23" s="36">
        <f>G24</f>
        <v>0</v>
      </c>
      <c r="H23" s="36">
        <f>H24</f>
        <v>0</v>
      </c>
      <c r="I23" s="36">
        <f>I24</f>
        <v>454.326</v>
      </c>
      <c r="J23" s="104">
        <f t="shared" si="0"/>
        <v>20.555040711454986</v>
      </c>
      <c r="K23" s="16"/>
    </row>
    <row r="24" spans="1:10" ht="54.75" customHeight="1">
      <c r="A24" s="99" t="s">
        <v>91</v>
      </c>
      <c r="B24" s="31" t="s">
        <v>70</v>
      </c>
      <c r="C24" s="31" t="s">
        <v>79</v>
      </c>
      <c r="D24" s="36">
        <v>2500</v>
      </c>
      <c r="E24" s="36">
        <v>2500</v>
      </c>
      <c r="F24" s="36">
        <v>454.326</v>
      </c>
      <c r="G24" s="36">
        <v>0</v>
      </c>
      <c r="H24" s="36">
        <v>0</v>
      </c>
      <c r="I24" s="35">
        <f>F24</f>
        <v>454.326</v>
      </c>
      <c r="J24" s="104">
        <f t="shared" si="0"/>
        <v>18.17304</v>
      </c>
    </row>
    <row r="25" spans="1:11" ht="16.5" customHeight="1">
      <c r="A25" s="99" t="s">
        <v>35</v>
      </c>
      <c r="B25" s="31" t="s">
        <v>70</v>
      </c>
      <c r="C25" s="31" t="s">
        <v>83</v>
      </c>
      <c r="D25" s="37">
        <v>400</v>
      </c>
      <c r="E25" s="37">
        <v>400</v>
      </c>
      <c r="F25" s="37">
        <v>0</v>
      </c>
      <c r="G25" s="37">
        <f>G26</f>
        <v>0</v>
      </c>
      <c r="H25" s="37">
        <f>H26</f>
        <v>0</v>
      </c>
      <c r="I25" s="37">
        <f>I26</f>
        <v>0</v>
      </c>
      <c r="J25" s="104" t="s">
        <v>109</v>
      </c>
      <c r="K25" s="16"/>
    </row>
    <row r="26" spans="1:10" ht="24.75" customHeight="1" hidden="1">
      <c r="A26" s="99" t="s">
        <v>36</v>
      </c>
      <c r="B26" s="31" t="s">
        <v>17</v>
      </c>
      <c r="C26" s="31"/>
      <c r="D26" s="37"/>
      <c r="E26" s="37"/>
      <c r="F26" s="37"/>
      <c r="G26" s="37">
        <v>0</v>
      </c>
      <c r="H26" s="37">
        <v>0</v>
      </c>
      <c r="I26" s="35">
        <f>F26</f>
        <v>0</v>
      </c>
      <c r="J26" s="104" t="e">
        <f t="shared" si="0"/>
        <v>#DIV/0!</v>
      </c>
    </row>
    <row r="27" spans="1:11" ht="19.5" customHeight="1">
      <c r="A27" s="99" t="s">
        <v>37</v>
      </c>
      <c r="B27" s="31" t="s">
        <v>70</v>
      </c>
      <c r="C27" s="31" t="s">
        <v>89</v>
      </c>
      <c r="D27" s="38">
        <v>15941.615</v>
      </c>
      <c r="E27" s="37">
        <v>18624.881</v>
      </c>
      <c r="F27" s="37">
        <v>3234.877</v>
      </c>
      <c r="G27" s="38">
        <f>G28</f>
        <v>0</v>
      </c>
      <c r="H27" s="38">
        <f>H28</f>
        <v>0</v>
      </c>
      <c r="I27" s="38">
        <f>I28</f>
        <v>1308.4</v>
      </c>
      <c r="J27" s="104">
        <f t="shared" si="0"/>
        <v>17.36857808648549</v>
      </c>
      <c r="K27" s="16"/>
    </row>
    <row r="28" spans="1:10" ht="30.75" customHeight="1" hidden="1">
      <c r="A28" s="13" t="s">
        <v>20</v>
      </c>
      <c r="B28" s="24" t="s">
        <v>30</v>
      </c>
      <c r="C28" s="24"/>
      <c r="D28" s="39"/>
      <c r="E28" s="39">
        <v>1956.5</v>
      </c>
      <c r="F28" s="39">
        <v>1308.4</v>
      </c>
      <c r="G28" s="39">
        <v>0</v>
      </c>
      <c r="H28" s="39">
        <v>0</v>
      </c>
      <c r="I28" s="40">
        <f>F28</f>
        <v>1308.4</v>
      </c>
      <c r="J28" s="102">
        <f t="shared" si="0"/>
        <v>66.87452082800921</v>
      </c>
    </row>
    <row r="29" spans="1:11" s="90" customFormat="1" ht="46.5" customHeight="1">
      <c r="A29" s="86" t="s">
        <v>13</v>
      </c>
      <c r="B29" s="87" t="s">
        <v>77</v>
      </c>
      <c r="C29" s="87" t="s">
        <v>75</v>
      </c>
      <c r="D29" s="91">
        <f>D30+D35</f>
        <v>900</v>
      </c>
      <c r="E29" s="91">
        <f>E30+E35</f>
        <v>42356.543</v>
      </c>
      <c r="F29" s="91">
        <f>F30+F35</f>
        <v>17833.394</v>
      </c>
      <c r="G29" s="91">
        <f>G30+G33+G35</f>
        <v>0</v>
      </c>
      <c r="H29" s="91">
        <f>H30+H33+H35</f>
        <v>0</v>
      </c>
      <c r="I29" s="91">
        <f>I30+I33+I35</f>
        <v>302.899</v>
      </c>
      <c r="J29" s="101">
        <f t="shared" si="0"/>
        <v>42.10304415069946</v>
      </c>
      <c r="K29" s="89"/>
    </row>
    <row r="30" spans="1:11" ht="54" customHeight="1">
      <c r="A30" s="99" t="s">
        <v>92</v>
      </c>
      <c r="B30" s="31" t="s">
        <v>77</v>
      </c>
      <c r="C30" s="31" t="s">
        <v>76</v>
      </c>
      <c r="D30" s="41">
        <v>600</v>
      </c>
      <c r="E30" s="41">
        <v>42056.543</v>
      </c>
      <c r="F30" s="41">
        <v>17833.394</v>
      </c>
      <c r="G30" s="41">
        <f>G31+G32</f>
        <v>0</v>
      </c>
      <c r="H30" s="41">
        <f>H31+H32</f>
        <v>0</v>
      </c>
      <c r="I30" s="41">
        <f>I31+I32</f>
        <v>0</v>
      </c>
      <c r="J30" s="104">
        <f t="shared" si="0"/>
        <v>42.40337585521473</v>
      </c>
      <c r="K30" s="16"/>
    </row>
    <row r="31" spans="1:10" ht="49.5" customHeight="1" hidden="1">
      <c r="A31" s="99" t="s">
        <v>21</v>
      </c>
      <c r="B31" s="31" t="s">
        <v>28</v>
      </c>
      <c r="C31" s="31"/>
      <c r="D31" s="41"/>
      <c r="E31" s="41"/>
      <c r="F31" s="41"/>
      <c r="G31" s="41">
        <v>0</v>
      </c>
      <c r="H31" s="41">
        <v>0</v>
      </c>
      <c r="I31" s="35">
        <f>F31</f>
        <v>0</v>
      </c>
      <c r="J31" s="104" t="e">
        <f t="shared" si="0"/>
        <v>#DIV/0!</v>
      </c>
    </row>
    <row r="32" spans="1:10" ht="2.25" customHeight="1" hidden="1">
      <c r="A32" s="99" t="s">
        <v>44</v>
      </c>
      <c r="B32" s="31" t="s">
        <v>43</v>
      </c>
      <c r="C32" s="31"/>
      <c r="D32" s="41"/>
      <c r="E32" s="41"/>
      <c r="F32" s="41"/>
      <c r="G32" s="41"/>
      <c r="H32" s="41"/>
      <c r="I32" s="35">
        <f>F32</f>
        <v>0</v>
      </c>
      <c r="J32" s="104" t="e">
        <f t="shared" si="0"/>
        <v>#DIV/0!</v>
      </c>
    </row>
    <row r="33" spans="1:10" ht="18" customHeight="1" hidden="1">
      <c r="A33" s="99" t="s">
        <v>38</v>
      </c>
      <c r="B33" s="31" t="s">
        <v>77</v>
      </c>
      <c r="C33" s="31" t="s">
        <v>82</v>
      </c>
      <c r="D33" s="42"/>
      <c r="E33" s="42"/>
      <c r="F33" s="42"/>
      <c r="G33" s="42">
        <f>G34</f>
        <v>0</v>
      </c>
      <c r="H33" s="42">
        <f>H34</f>
        <v>0</v>
      </c>
      <c r="I33" s="42">
        <f>I34</f>
        <v>0</v>
      </c>
      <c r="J33" s="104">
        <v>0</v>
      </c>
    </row>
    <row r="34" spans="1:10" ht="0.75" customHeight="1" hidden="1">
      <c r="A34" s="99" t="s">
        <v>40</v>
      </c>
      <c r="B34" s="31" t="s">
        <v>45</v>
      </c>
      <c r="C34" s="31"/>
      <c r="D34" s="42"/>
      <c r="E34" s="42"/>
      <c r="F34" s="42"/>
      <c r="G34" s="42">
        <v>0</v>
      </c>
      <c r="H34" s="42">
        <v>0</v>
      </c>
      <c r="I34" s="35">
        <f>F34</f>
        <v>0</v>
      </c>
      <c r="J34" s="104" t="e">
        <f t="shared" si="0"/>
        <v>#DIV/0!</v>
      </c>
    </row>
    <row r="35" spans="1:11" ht="47.25" customHeight="1">
      <c r="A35" s="99" t="s">
        <v>39</v>
      </c>
      <c r="B35" s="31" t="s">
        <v>77</v>
      </c>
      <c r="C35" s="31" t="s">
        <v>74</v>
      </c>
      <c r="D35" s="43">
        <v>300</v>
      </c>
      <c r="E35" s="43">
        <v>300</v>
      </c>
      <c r="F35" s="43">
        <v>0</v>
      </c>
      <c r="G35" s="43">
        <f>G36</f>
        <v>0</v>
      </c>
      <c r="H35" s="43">
        <f>H36</f>
        <v>0</v>
      </c>
      <c r="I35" s="43">
        <f>I36</f>
        <v>302.899</v>
      </c>
      <c r="J35" s="104">
        <f t="shared" si="0"/>
        <v>0</v>
      </c>
      <c r="K35" s="16"/>
    </row>
    <row r="36" spans="1:10" s="22" customFormat="1" ht="18.75" customHeight="1">
      <c r="A36" s="86" t="s">
        <v>84</v>
      </c>
      <c r="B36" s="92" t="s">
        <v>72</v>
      </c>
      <c r="C36" s="92" t="s">
        <v>75</v>
      </c>
      <c r="D36" s="93">
        <f>D37+D38+D39+D40+D42+D41</f>
        <v>4360</v>
      </c>
      <c r="E36" s="93">
        <f>E37+E38+E39+E40+E42+E41</f>
        <v>4725</v>
      </c>
      <c r="F36" s="93">
        <f>F37+F38+F39+F40+F42+F41</f>
        <v>302.899</v>
      </c>
      <c r="G36" s="93">
        <v>0</v>
      </c>
      <c r="H36" s="93">
        <v>0</v>
      </c>
      <c r="I36" s="81">
        <f>F36</f>
        <v>302.899</v>
      </c>
      <c r="J36" s="101">
        <f t="shared" si="0"/>
        <v>6.410560846560847</v>
      </c>
    </row>
    <row r="37" spans="1:10" ht="17.25" customHeight="1">
      <c r="A37" s="99" t="s">
        <v>86</v>
      </c>
      <c r="B37" s="31" t="s">
        <v>72</v>
      </c>
      <c r="C37" s="31" t="s">
        <v>80</v>
      </c>
      <c r="D37" s="43">
        <v>20</v>
      </c>
      <c r="E37" s="43">
        <v>20</v>
      </c>
      <c r="F37" s="43">
        <v>0</v>
      </c>
      <c r="G37" s="43"/>
      <c r="H37" s="43"/>
      <c r="I37" s="35"/>
      <c r="J37" s="104">
        <f t="shared" si="0"/>
        <v>0</v>
      </c>
    </row>
    <row r="38" spans="1:10" ht="18.75" customHeight="1">
      <c r="A38" s="99" t="s">
        <v>93</v>
      </c>
      <c r="B38" s="31" t="s">
        <v>72</v>
      </c>
      <c r="C38" s="31" t="s">
        <v>79</v>
      </c>
      <c r="D38" s="43">
        <v>20</v>
      </c>
      <c r="E38" s="43">
        <v>20</v>
      </c>
      <c r="F38" s="43">
        <v>0</v>
      </c>
      <c r="G38" s="43"/>
      <c r="H38" s="43"/>
      <c r="I38" s="35"/>
      <c r="J38" s="104">
        <f t="shared" si="0"/>
        <v>0</v>
      </c>
    </row>
    <row r="39" spans="1:10" ht="17.25" customHeight="1">
      <c r="A39" s="99" t="s">
        <v>87</v>
      </c>
      <c r="B39" s="31" t="s">
        <v>72</v>
      </c>
      <c r="C39" s="31" t="s">
        <v>78</v>
      </c>
      <c r="D39" s="43">
        <v>20</v>
      </c>
      <c r="E39" s="43">
        <v>20</v>
      </c>
      <c r="F39" s="43">
        <v>0</v>
      </c>
      <c r="G39" s="43"/>
      <c r="H39" s="43"/>
      <c r="I39" s="35"/>
      <c r="J39" s="104">
        <f t="shared" si="0"/>
        <v>0</v>
      </c>
    </row>
    <row r="40" spans="1:10" ht="19.5" customHeight="1">
      <c r="A40" s="99" t="s">
        <v>88</v>
      </c>
      <c r="B40" s="31" t="s">
        <v>72</v>
      </c>
      <c r="C40" s="31" t="s">
        <v>81</v>
      </c>
      <c r="D40" s="43">
        <v>100</v>
      </c>
      <c r="E40" s="43">
        <v>100</v>
      </c>
      <c r="F40" s="43"/>
      <c r="G40" s="43"/>
      <c r="H40" s="43"/>
      <c r="I40" s="35"/>
      <c r="J40" s="104">
        <f t="shared" si="0"/>
        <v>0</v>
      </c>
    </row>
    <row r="41" spans="1:10" ht="20.25" customHeight="1">
      <c r="A41" s="99" t="s">
        <v>106</v>
      </c>
      <c r="B41" s="31" t="s">
        <v>72</v>
      </c>
      <c r="C41" s="31" t="s">
        <v>76</v>
      </c>
      <c r="D41" s="43">
        <v>4000</v>
      </c>
      <c r="E41" s="43">
        <v>4000</v>
      </c>
      <c r="F41" s="43">
        <v>302.899</v>
      </c>
      <c r="G41" s="43"/>
      <c r="H41" s="43"/>
      <c r="I41" s="35"/>
      <c r="J41" s="104">
        <f>F41/E41*100</f>
        <v>7.572474999999999</v>
      </c>
    </row>
    <row r="42" spans="1:10" ht="28.5" customHeight="1">
      <c r="A42" s="99" t="s">
        <v>85</v>
      </c>
      <c r="B42" s="31" t="s">
        <v>72</v>
      </c>
      <c r="C42" s="31" t="s">
        <v>73</v>
      </c>
      <c r="D42" s="44">
        <v>200</v>
      </c>
      <c r="E42" s="44">
        <v>565</v>
      </c>
      <c r="F42" s="44">
        <v>0</v>
      </c>
      <c r="G42" s="44">
        <v>0</v>
      </c>
      <c r="H42" s="44">
        <v>0</v>
      </c>
      <c r="I42" s="35">
        <f>F42</f>
        <v>0</v>
      </c>
      <c r="J42" s="104">
        <f>F42/E42*100</f>
        <v>0</v>
      </c>
    </row>
    <row r="43" spans="1:11" s="90" customFormat="1" ht="33" customHeight="1">
      <c r="A43" s="86" t="s">
        <v>55</v>
      </c>
      <c r="B43" s="87" t="s">
        <v>80</v>
      </c>
      <c r="C43" s="87" t="s">
        <v>75</v>
      </c>
      <c r="D43" s="94">
        <f>D45+D46+D44</f>
        <v>37764.960999999996</v>
      </c>
      <c r="E43" s="94">
        <f>E45+E46+E44</f>
        <v>56188.329</v>
      </c>
      <c r="F43" s="94">
        <f>F45+F46+F44</f>
        <v>10326.008</v>
      </c>
      <c r="G43" s="94" t="e">
        <f>G44</f>
        <v>#REF!</v>
      </c>
      <c r="H43" s="94" t="e">
        <f>H44</f>
        <v>#REF!</v>
      </c>
      <c r="I43" s="94" t="e">
        <f>I44</f>
        <v>#REF!</v>
      </c>
      <c r="J43" s="101">
        <f t="shared" si="0"/>
        <v>18.377496152270343</v>
      </c>
      <c r="K43" s="89"/>
    </row>
    <row r="44" spans="1:11" ht="19.5" customHeight="1">
      <c r="A44" s="99" t="s">
        <v>61</v>
      </c>
      <c r="B44" s="31" t="s">
        <v>80</v>
      </c>
      <c r="C44" s="31" t="s">
        <v>70</v>
      </c>
      <c r="D44" s="65">
        <v>2150</v>
      </c>
      <c r="E44" s="60">
        <v>2150</v>
      </c>
      <c r="F44" s="60">
        <v>0</v>
      </c>
      <c r="G44" s="60" t="e">
        <f>#REF!+#REF!+G45+G46+G47</f>
        <v>#REF!</v>
      </c>
      <c r="H44" s="60" t="e">
        <f>#REF!+#REF!+H45+H46+H47</f>
        <v>#REF!</v>
      </c>
      <c r="I44" s="60" t="e">
        <f>#REF!+#REF!+I45+I46+I47</f>
        <v>#REF!</v>
      </c>
      <c r="J44" s="104">
        <f t="shared" si="0"/>
        <v>0</v>
      </c>
      <c r="K44" s="16"/>
    </row>
    <row r="45" spans="1:11" ht="16.5" customHeight="1">
      <c r="A45" s="100" t="s">
        <v>14</v>
      </c>
      <c r="B45" s="31" t="s">
        <v>80</v>
      </c>
      <c r="C45" s="31" t="s">
        <v>71</v>
      </c>
      <c r="D45" s="45">
        <v>6715</v>
      </c>
      <c r="E45" s="45">
        <v>22509.813</v>
      </c>
      <c r="F45" s="45">
        <v>4166.818</v>
      </c>
      <c r="G45" s="45">
        <v>0</v>
      </c>
      <c r="H45" s="45">
        <v>0</v>
      </c>
      <c r="I45" s="35">
        <f>F45</f>
        <v>4166.818</v>
      </c>
      <c r="J45" s="104">
        <f t="shared" si="0"/>
        <v>18.51111779560319</v>
      </c>
      <c r="K45" s="16"/>
    </row>
    <row r="46" spans="1:11" ht="18" customHeight="1">
      <c r="A46" s="100" t="s">
        <v>62</v>
      </c>
      <c r="B46" s="33" t="s">
        <v>80</v>
      </c>
      <c r="C46" s="33" t="s">
        <v>77</v>
      </c>
      <c r="D46" s="45">
        <v>28899.961</v>
      </c>
      <c r="E46" s="45">
        <v>31528.516</v>
      </c>
      <c r="F46" s="45">
        <v>6159.19</v>
      </c>
      <c r="G46" s="45">
        <v>0</v>
      </c>
      <c r="H46" s="45">
        <v>0</v>
      </c>
      <c r="I46" s="35">
        <f>F46</f>
        <v>6159.19</v>
      </c>
      <c r="J46" s="104">
        <f t="shared" si="0"/>
        <v>19.53529940958845</v>
      </c>
      <c r="K46" s="16"/>
    </row>
    <row r="47" spans="1:10" ht="16.5" customHeight="1" hidden="1">
      <c r="A47" s="14" t="s">
        <v>41</v>
      </c>
      <c r="B47" s="26" t="s">
        <v>46</v>
      </c>
      <c r="C47" s="26"/>
      <c r="D47" s="46"/>
      <c r="E47" s="46">
        <v>783</v>
      </c>
      <c r="F47" s="46">
        <v>567</v>
      </c>
      <c r="G47" s="46">
        <v>0</v>
      </c>
      <c r="H47" s="46">
        <v>0</v>
      </c>
      <c r="I47" s="40">
        <f>F47</f>
        <v>567</v>
      </c>
      <c r="J47" s="102">
        <f t="shared" si="0"/>
        <v>72.41379310344827</v>
      </c>
    </row>
    <row r="48" spans="1:11" s="90" customFormat="1" ht="15" customHeight="1">
      <c r="A48" s="86" t="s">
        <v>15</v>
      </c>
      <c r="B48" s="87" t="s">
        <v>78</v>
      </c>
      <c r="C48" s="87" t="s">
        <v>75</v>
      </c>
      <c r="D48" s="95">
        <f>D49</f>
        <v>1839.124</v>
      </c>
      <c r="E48" s="95">
        <f>E49</f>
        <v>2077.924</v>
      </c>
      <c r="F48" s="95">
        <f>F49</f>
        <v>304.965</v>
      </c>
      <c r="G48" s="95">
        <f>G49+G52</f>
        <v>0</v>
      </c>
      <c r="H48" s="95">
        <f>H49+H52</f>
        <v>0</v>
      </c>
      <c r="I48" s="95">
        <f>I49+I52</f>
        <v>688.7</v>
      </c>
      <c r="J48" s="101">
        <f t="shared" si="0"/>
        <v>14.676427049304976</v>
      </c>
      <c r="K48" s="89"/>
    </row>
    <row r="49" spans="1:11" ht="17.25" customHeight="1">
      <c r="A49" s="99" t="s">
        <v>65</v>
      </c>
      <c r="B49" s="31" t="s">
        <v>78</v>
      </c>
      <c r="C49" s="31" t="s">
        <v>78</v>
      </c>
      <c r="D49" s="47">
        <v>1839.124</v>
      </c>
      <c r="E49" s="47">
        <v>2077.924</v>
      </c>
      <c r="F49" s="47">
        <v>304.965</v>
      </c>
      <c r="G49" s="47">
        <f>G50+G51</f>
        <v>0</v>
      </c>
      <c r="H49" s="47">
        <f>H50+H51</f>
        <v>0</v>
      </c>
      <c r="I49" s="47">
        <f>I50+I51</f>
        <v>658.7</v>
      </c>
      <c r="J49" s="104">
        <f t="shared" si="0"/>
        <v>14.676427049304976</v>
      </c>
      <c r="K49" s="16"/>
    </row>
    <row r="50" spans="1:10" ht="23.25" customHeight="1" hidden="1">
      <c r="A50" s="14" t="s">
        <v>24</v>
      </c>
      <c r="B50" s="24" t="s">
        <v>26</v>
      </c>
      <c r="C50" s="24"/>
      <c r="D50" s="48"/>
      <c r="E50" s="48">
        <v>690</v>
      </c>
      <c r="F50" s="48">
        <v>275</v>
      </c>
      <c r="G50" s="48">
        <v>0</v>
      </c>
      <c r="H50" s="48">
        <v>0</v>
      </c>
      <c r="I50" s="40">
        <f>F50</f>
        <v>275</v>
      </c>
      <c r="J50" s="102">
        <f t="shared" si="0"/>
        <v>39.85507246376812</v>
      </c>
    </row>
    <row r="51" spans="1:10" ht="34.5" customHeight="1" hidden="1">
      <c r="A51" s="14" t="s">
        <v>47</v>
      </c>
      <c r="B51" s="24" t="s">
        <v>29</v>
      </c>
      <c r="C51" s="24"/>
      <c r="D51" s="49"/>
      <c r="E51" s="49">
        <v>499.4</v>
      </c>
      <c r="F51" s="49">
        <v>383.7</v>
      </c>
      <c r="G51" s="49">
        <v>0</v>
      </c>
      <c r="H51" s="49">
        <v>0</v>
      </c>
      <c r="I51" s="40">
        <f>F51</f>
        <v>383.7</v>
      </c>
      <c r="J51" s="102">
        <f t="shared" si="0"/>
        <v>76.83219863836605</v>
      </c>
    </row>
    <row r="52" spans="1:11" ht="20.25" customHeight="1" hidden="1">
      <c r="A52" s="14" t="s">
        <v>42</v>
      </c>
      <c r="B52" s="24" t="s">
        <v>78</v>
      </c>
      <c r="C52" s="24" t="s">
        <v>76</v>
      </c>
      <c r="D52" s="50">
        <v>0</v>
      </c>
      <c r="E52" s="50">
        <v>80</v>
      </c>
      <c r="F52" s="50">
        <v>54.5</v>
      </c>
      <c r="G52" s="50">
        <f>G53</f>
        <v>0</v>
      </c>
      <c r="H52" s="50">
        <f>H53</f>
        <v>0</v>
      </c>
      <c r="I52" s="50">
        <f>I53</f>
        <v>30</v>
      </c>
      <c r="J52" s="102">
        <f t="shared" si="0"/>
        <v>68.125</v>
      </c>
      <c r="K52" s="16"/>
    </row>
    <row r="53" spans="1:10" ht="23.25" customHeight="1" hidden="1">
      <c r="A53" s="14" t="s">
        <v>27</v>
      </c>
      <c r="B53" s="24" t="s">
        <v>31</v>
      </c>
      <c r="C53" s="24"/>
      <c r="D53" s="50"/>
      <c r="E53" s="50">
        <v>50</v>
      </c>
      <c r="F53" s="50">
        <v>30</v>
      </c>
      <c r="G53" s="50">
        <v>0</v>
      </c>
      <c r="H53" s="50">
        <v>0</v>
      </c>
      <c r="I53" s="40">
        <f>F53</f>
        <v>30</v>
      </c>
      <c r="J53" s="102">
        <f t="shared" si="0"/>
        <v>60</v>
      </c>
    </row>
    <row r="54" spans="1:11" s="90" customFormat="1" ht="15.75" customHeight="1">
      <c r="A54" s="86" t="s">
        <v>96</v>
      </c>
      <c r="B54" s="87" t="s">
        <v>81</v>
      </c>
      <c r="C54" s="87" t="s">
        <v>75</v>
      </c>
      <c r="D54" s="96">
        <f>D55+D59</f>
        <v>34100</v>
      </c>
      <c r="E54" s="96">
        <f>E55+E59</f>
        <v>42314.839</v>
      </c>
      <c r="F54" s="96">
        <f>F55+F59</f>
        <v>8656.719</v>
      </c>
      <c r="G54" s="96">
        <f>G55</f>
        <v>0</v>
      </c>
      <c r="H54" s="96">
        <f>H55</f>
        <v>0</v>
      </c>
      <c r="I54" s="96">
        <f>I55</f>
        <v>0</v>
      </c>
      <c r="J54" s="101">
        <f t="shared" si="0"/>
        <v>20.457880035890007</v>
      </c>
      <c r="K54" s="89"/>
    </row>
    <row r="55" spans="1:11" ht="16.5" customHeight="1">
      <c r="A55" s="99" t="s">
        <v>51</v>
      </c>
      <c r="B55" s="31" t="s">
        <v>81</v>
      </c>
      <c r="C55" s="31" t="s">
        <v>70</v>
      </c>
      <c r="D55" s="51">
        <v>33950</v>
      </c>
      <c r="E55" s="51">
        <v>42164.839</v>
      </c>
      <c r="F55" s="51">
        <v>8631.719</v>
      </c>
      <c r="G55" s="51">
        <f>G56+G57</f>
        <v>0</v>
      </c>
      <c r="H55" s="51">
        <f>H56+H57</f>
        <v>0</v>
      </c>
      <c r="I55" s="51">
        <f>I56+I57</f>
        <v>0</v>
      </c>
      <c r="J55" s="104">
        <f t="shared" si="0"/>
        <v>20.47136715024573</v>
      </c>
      <c r="K55" s="16"/>
    </row>
    <row r="56" spans="1:10" ht="23.25" customHeight="1" hidden="1">
      <c r="A56" s="99" t="s">
        <v>53</v>
      </c>
      <c r="B56" s="31" t="s">
        <v>56</v>
      </c>
      <c r="C56" s="31"/>
      <c r="D56" s="51"/>
      <c r="E56" s="51"/>
      <c r="F56" s="51"/>
      <c r="G56" s="51">
        <v>0</v>
      </c>
      <c r="H56" s="51">
        <v>0</v>
      </c>
      <c r="I56" s="35">
        <f>F56</f>
        <v>0</v>
      </c>
      <c r="J56" s="104" t="e">
        <f t="shared" si="0"/>
        <v>#DIV/0!</v>
      </c>
    </row>
    <row r="57" spans="1:10" ht="23.25" customHeight="1" hidden="1">
      <c r="A57" s="99" t="s">
        <v>52</v>
      </c>
      <c r="B57" s="31" t="s">
        <v>57</v>
      </c>
      <c r="C57" s="31"/>
      <c r="D57" s="51"/>
      <c r="E57" s="51"/>
      <c r="F57" s="51"/>
      <c r="G57" s="51">
        <v>0</v>
      </c>
      <c r="H57" s="51">
        <v>0</v>
      </c>
      <c r="I57" s="35">
        <f>F57</f>
        <v>0</v>
      </c>
      <c r="J57" s="104" t="e">
        <f t="shared" si="0"/>
        <v>#DIV/0!</v>
      </c>
    </row>
    <row r="58" spans="1:11" ht="0.75" customHeight="1" hidden="1">
      <c r="A58" s="99" t="s">
        <v>58</v>
      </c>
      <c r="B58" s="31" t="s">
        <v>81</v>
      </c>
      <c r="C58" s="31" t="s">
        <v>71</v>
      </c>
      <c r="D58" s="51"/>
      <c r="E58" s="51"/>
      <c r="F58" s="51"/>
      <c r="G58" s="51"/>
      <c r="H58" s="51"/>
      <c r="I58" s="35"/>
      <c r="J58" s="104" t="e">
        <f t="shared" si="0"/>
        <v>#DIV/0!</v>
      </c>
      <c r="K58" s="16"/>
    </row>
    <row r="59" spans="1:11" ht="29.25" customHeight="1">
      <c r="A59" s="99" t="s">
        <v>94</v>
      </c>
      <c r="B59" s="31" t="s">
        <v>81</v>
      </c>
      <c r="C59" s="31" t="s">
        <v>72</v>
      </c>
      <c r="D59" s="51">
        <v>150</v>
      </c>
      <c r="E59" s="51">
        <v>150</v>
      </c>
      <c r="F59" s="51">
        <v>25</v>
      </c>
      <c r="G59" s="51"/>
      <c r="H59" s="51"/>
      <c r="I59" s="35"/>
      <c r="J59" s="104">
        <f t="shared" si="0"/>
        <v>16.666666666666664</v>
      </c>
      <c r="K59" s="16"/>
    </row>
    <row r="60" spans="1:10" ht="0.75" customHeight="1" hidden="1">
      <c r="A60" s="14" t="s">
        <v>40</v>
      </c>
      <c r="B60" s="24" t="s">
        <v>48</v>
      </c>
      <c r="C60" s="24"/>
      <c r="D60" s="52"/>
      <c r="E60" s="52">
        <v>1500</v>
      </c>
      <c r="F60" s="52">
        <v>0</v>
      </c>
      <c r="G60" s="52">
        <v>0</v>
      </c>
      <c r="H60" s="52">
        <v>0</v>
      </c>
      <c r="I60" s="40">
        <f>F60</f>
        <v>0</v>
      </c>
      <c r="J60" s="102">
        <f t="shared" si="0"/>
        <v>0</v>
      </c>
    </row>
    <row r="61" spans="1:11" s="90" customFormat="1" ht="18.75" customHeight="1">
      <c r="A61" s="86" t="s">
        <v>16</v>
      </c>
      <c r="B61" s="87" t="s">
        <v>82</v>
      </c>
      <c r="C61" s="87" t="s">
        <v>75</v>
      </c>
      <c r="D61" s="97">
        <f>D62+D63+D64</f>
        <v>802</v>
      </c>
      <c r="E61" s="97">
        <f>E62+E63+E64</f>
        <v>992</v>
      </c>
      <c r="F61" s="97">
        <f>F62+F63+F64</f>
        <v>248.498</v>
      </c>
      <c r="G61" s="97">
        <f>G73</f>
        <v>0</v>
      </c>
      <c r="H61" s="97">
        <f>H73</f>
        <v>0</v>
      </c>
      <c r="I61" s="97">
        <f>I73</f>
        <v>0</v>
      </c>
      <c r="J61" s="101">
        <f>F61/E61*100</f>
        <v>25.050201612903223</v>
      </c>
      <c r="K61" s="89"/>
    </row>
    <row r="62" spans="1:11" s="3" customFormat="1" ht="16.5" customHeight="1">
      <c r="A62" s="99" t="s">
        <v>59</v>
      </c>
      <c r="B62" s="31" t="s">
        <v>82</v>
      </c>
      <c r="C62" s="31" t="s">
        <v>70</v>
      </c>
      <c r="D62" s="53">
        <v>202</v>
      </c>
      <c r="E62" s="53">
        <v>202</v>
      </c>
      <c r="F62" s="53">
        <v>88.498</v>
      </c>
      <c r="G62" s="53"/>
      <c r="H62" s="53"/>
      <c r="I62" s="53"/>
      <c r="J62" s="104">
        <f t="shared" si="0"/>
        <v>43.810891089108914</v>
      </c>
      <c r="K62" s="15"/>
    </row>
    <row r="63" spans="1:11" s="3" customFormat="1" ht="16.5" customHeight="1">
      <c r="A63" s="99" t="s">
        <v>18</v>
      </c>
      <c r="B63" s="31" t="s">
        <v>82</v>
      </c>
      <c r="C63" s="31" t="s">
        <v>77</v>
      </c>
      <c r="D63" s="53">
        <v>0</v>
      </c>
      <c r="E63" s="53">
        <v>20</v>
      </c>
      <c r="F63" s="53">
        <v>0</v>
      </c>
      <c r="G63" s="53">
        <f>G64+G69</f>
        <v>0</v>
      </c>
      <c r="H63" s="53">
        <f>H64+H69</f>
        <v>0</v>
      </c>
      <c r="I63" s="53">
        <f>I64+I69</f>
        <v>0</v>
      </c>
      <c r="J63" s="104">
        <f aca="true" t="shared" si="1" ref="J63:J70">F63/E63*100</f>
        <v>0</v>
      </c>
      <c r="K63" s="15"/>
    </row>
    <row r="64" spans="1:11" s="3" customFormat="1" ht="30" customHeight="1">
      <c r="A64" s="99" t="s">
        <v>90</v>
      </c>
      <c r="B64" s="31" t="s">
        <v>82</v>
      </c>
      <c r="C64" s="31" t="s">
        <v>79</v>
      </c>
      <c r="D64" s="53">
        <v>600</v>
      </c>
      <c r="E64" s="53">
        <v>770</v>
      </c>
      <c r="F64" s="53">
        <v>160</v>
      </c>
      <c r="G64" s="53"/>
      <c r="H64" s="53"/>
      <c r="I64" s="53"/>
      <c r="J64" s="104">
        <f t="shared" si="1"/>
        <v>20.77922077922078</v>
      </c>
      <c r="K64" s="15"/>
    </row>
    <row r="65" spans="1:11" s="22" customFormat="1" ht="22.5" customHeight="1">
      <c r="A65" s="86" t="s">
        <v>97</v>
      </c>
      <c r="B65" s="92" t="s">
        <v>83</v>
      </c>
      <c r="C65" s="92" t="s">
        <v>75</v>
      </c>
      <c r="D65" s="98">
        <f>D66</f>
        <v>500</v>
      </c>
      <c r="E65" s="98">
        <f>E66</f>
        <v>500</v>
      </c>
      <c r="F65" s="98">
        <f>F66</f>
        <v>7.478</v>
      </c>
      <c r="G65" s="98"/>
      <c r="H65" s="98"/>
      <c r="I65" s="98"/>
      <c r="J65" s="101">
        <f>F65/E65*100</f>
        <v>1.4955999999999998</v>
      </c>
      <c r="K65" s="84"/>
    </row>
    <row r="66" spans="1:11" s="3" customFormat="1" ht="16.5" customHeight="1">
      <c r="A66" s="99" t="s">
        <v>95</v>
      </c>
      <c r="B66" s="31" t="s">
        <v>83</v>
      </c>
      <c r="C66" s="31" t="s">
        <v>70</v>
      </c>
      <c r="D66" s="53">
        <v>500</v>
      </c>
      <c r="E66" s="53">
        <v>500</v>
      </c>
      <c r="F66" s="53">
        <v>7.478</v>
      </c>
      <c r="G66" s="53"/>
      <c r="H66" s="53"/>
      <c r="I66" s="53"/>
      <c r="J66" s="104">
        <f>F66/E66*100</f>
        <v>1.4955999999999998</v>
      </c>
      <c r="K66" s="15"/>
    </row>
    <row r="67" spans="1:11" s="22" customFormat="1" ht="22.5" customHeight="1">
      <c r="A67" s="86" t="s">
        <v>107</v>
      </c>
      <c r="B67" s="92" t="s">
        <v>73</v>
      </c>
      <c r="C67" s="92" t="s">
        <v>75</v>
      </c>
      <c r="D67" s="98">
        <f>D68</f>
        <v>1310</v>
      </c>
      <c r="E67" s="98">
        <f>E68</f>
        <v>1359.791</v>
      </c>
      <c r="F67" s="98">
        <f>F68</f>
        <v>64.791</v>
      </c>
      <c r="G67" s="98"/>
      <c r="H67" s="98"/>
      <c r="I67" s="98"/>
      <c r="J67" s="101">
        <f t="shared" si="1"/>
        <v>4.764776351659925</v>
      </c>
      <c r="K67" s="84"/>
    </row>
    <row r="68" spans="1:11" s="3" customFormat="1" ht="30.75" customHeight="1">
      <c r="A68" s="61" t="s">
        <v>108</v>
      </c>
      <c r="B68" s="31" t="s">
        <v>73</v>
      </c>
      <c r="C68" s="31" t="s">
        <v>72</v>
      </c>
      <c r="D68" s="53">
        <v>1310</v>
      </c>
      <c r="E68" s="53">
        <v>1359.791</v>
      </c>
      <c r="F68" s="53">
        <v>64.791</v>
      </c>
      <c r="G68" s="53"/>
      <c r="H68" s="53"/>
      <c r="I68" s="53"/>
      <c r="J68" s="104">
        <f t="shared" si="1"/>
        <v>4.764776351659925</v>
      </c>
      <c r="K68" s="15"/>
    </row>
    <row r="69" spans="1:11" s="22" customFormat="1" ht="31.5" customHeight="1">
      <c r="A69" s="86" t="s">
        <v>99</v>
      </c>
      <c r="B69" s="92" t="s">
        <v>89</v>
      </c>
      <c r="C69" s="92" t="s">
        <v>75</v>
      </c>
      <c r="D69" s="98">
        <f>D70</f>
        <v>1200</v>
      </c>
      <c r="E69" s="98">
        <f>E70</f>
        <v>1200</v>
      </c>
      <c r="F69" s="98">
        <f>F70</f>
        <v>232.472</v>
      </c>
      <c r="G69" s="98"/>
      <c r="H69" s="98"/>
      <c r="I69" s="98"/>
      <c r="J69" s="101">
        <f t="shared" si="1"/>
        <v>19.372666666666667</v>
      </c>
      <c r="K69" s="84"/>
    </row>
    <row r="70" spans="1:11" s="3" customFormat="1" ht="33.75" customHeight="1">
      <c r="A70" s="99" t="s">
        <v>98</v>
      </c>
      <c r="B70" s="31" t="s">
        <v>89</v>
      </c>
      <c r="C70" s="31" t="s">
        <v>70</v>
      </c>
      <c r="D70" s="53">
        <v>1200</v>
      </c>
      <c r="E70" s="53">
        <v>1200</v>
      </c>
      <c r="F70" s="53">
        <v>232.472</v>
      </c>
      <c r="G70" s="53"/>
      <c r="H70" s="53"/>
      <c r="I70" s="53"/>
      <c r="J70" s="104">
        <f t="shared" si="1"/>
        <v>19.372666666666667</v>
      </c>
      <c r="K70" s="15"/>
    </row>
    <row r="71" spans="1:11" s="3" customFormat="1" ht="16.5" customHeight="1" hidden="1">
      <c r="A71" s="14"/>
      <c r="B71" s="24"/>
      <c r="C71" s="24"/>
      <c r="D71" s="27"/>
      <c r="E71" s="27"/>
      <c r="F71" s="27"/>
      <c r="G71" s="27"/>
      <c r="H71" s="27"/>
      <c r="I71" s="27"/>
      <c r="J71" s="103"/>
      <c r="K71" s="15"/>
    </row>
    <row r="72" spans="1:11" s="3" customFormat="1" ht="16.5" customHeight="1" hidden="1">
      <c r="A72" s="14"/>
      <c r="B72" s="24"/>
      <c r="C72" s="24"/>
      <c r="D72" s="27"/>
      <c r="E72" s="27"/>
      <c r="F72" s="27"/>
      <c r="G72" s="27"/>
      <c r="H72" s="27"/>
      <c r="I72" s="27"/>
      <c r="J72" s="103"/>
      <c r="K72" s="15"/>
    </row>
    <row r="73" spans="1:11" ht="15.75" customHeight="1" hidden="1">
      <c r="A73" s="14"/>
      <c r="B73" s="24"/>
      <c r="C73" s="24"/>
      <c r="D73" s="27"/>
      <c r="E73" s="27"/>
      <c r="F73" s="27"/>
      <c r="G73" s="27"/>
      <c r="H73" s="27"/>
      <c r="I73" s="27"/>
      <c r="J73" s="103"/>
      <c r="K73" s="16"/>
    </row>
    <row r="74" spans="1:10" ht="0.75" customHeight="1" hidden="1">
      <c r="A74" s="14" t="s">
        <v>54</v>
      </c>
      <c r="B74" s="24" t="s">
        <v>33</v>
      </c>
      <c r="C74" s="24"/>
      <c r="D74" s="27"/>
      <c r="E74" s="27">
        <v>127</v>
      </c>
      <c r="F74" s="27">
        <v>127</v>
      </c>
      <c r="G74" s="27">
        <v>0</v>
      </c>
      <c r="H74" s="27">
        <v>0</v>
      </c>
      <c r="I74" s="25">
        <f>F74</f>
        <v>127</v>
      </c>
      <c r="J74" s="103">
        <f t="shared" si="0"/>
        <v>100</v>
      </c>
    </row>
    <row r="75" spans="1:10" ht="26.25" customHeight="1" hidden="1">
      <c r="A75" s="14" t="s">
        <v>19</v>
      </c>
      <c r="B75" s="24" t="s">
        <v>32</v>
      </c>
      <c r="C75" s="24"/>
      <c r="D75" s="28"/>
      <c r="E75" s="28">
        <v>310</v>
      </c>
      <c r="F75" s="28">
        <v>232.5</v>
      </c>
      <c r="G75" s="28">
        <v>0</v>
      </c>
      <c r="H75" s="28">
        <v>0</v>
      </c>
      <c r="I75" s="25">
        <f>F75</f>
        <v>232.5</v>
      </c>
      <c r="J75" s="103">
        <f t="shared" si="0"/>
        <v>75</v>
      </c>
    </row>
    <row r="76" spans="1:10" ht="0.75" customHeight="1" hidden="1">
      <c r="A76" s="17" t="s">
        <v>66</v>
      </c>
      <c r="B76" s="23" t="s">
        <v>83</v>
      </c>
      <c r="C76" s="23" t="s">
        <v>75</v>
      </c>
      <c r="D76" s="29">
        <v>0</v>
      </c>
      <c r="E76" s="29">
        <f>E77</f>
        <v>21694.536</v>
      </c>
      <c r="F76" s="29">
        <f>F77</f>
        <v>21694.536</v>
      </c>
      <c r="G76" s="29"/>
      <c r="H76" s="29"/>
      <c r="I76" s="29"/>
      <c r="J76" s="103">
        <f t="shared" si="0"/>
        <v>100</v>
      </c>
    </row>
    <row r="77" spans="1:11" s="19" customFormat="1" ht="15" customHeight="1" hidden="1">
      <c r="A77" s="14" t="s">
        <v>60</v>
      </c>
      <c r="B77" s="24" t="s">
        <v>83</v>
      </c>
      <c r="C77" s="24" t="s">
        <v>72</v>
      </c>
      <c r="D77" s="27">
        <v>0</v>
      </c>
      <c r="E77" s="27">
        <v>21694.536</v>
      </c>
      <c r="F77" s="27">
        <v>21694.536</v>
      </c>
      <c r="G77" s="24">
        <f>G78+G79</f>
        <v>0</v>
      </c>
      <c r="H77" s="24">
        <f>H78+H79</f>
        <v>0</v>
      </c>
      <c r="I77" s="24">
        <f>I78+I79</f>
        <v>14771.8</v>
      </c>
      <c r="J77" s="103">
        <f t="shared" si="0"/>
        <v>100</v>
      </c>
      <c r="K77" s="18"/>
    </row>
    <row r="78" spans="1:10" ht="0.75" customHeight="1" hidden="1">
      <c r="A78" s="4" t="s">
        <v>49</v>
      </c>
      <c r="B78" s="6" t="s">
        <v>50</v>
      </c>
      <c r="C78" s="6"/>
      <c r="D78" s="7">
        <v>4104</v>
      </c>
      <c r="E78" s="5">
        <v>3078</v>
      </c>
      <c r="F78" s="7">
        <v>2026</v>
      </c>
      <c r="G78" s="7">
        <v>0</v>
      </c>
      <c r="H78" s="7">
        <v>0</v>
      </c>
      <c r="I78" s="5">
        <f>F78</f>
        <v>2026</v>
      </c>
      <c r="J78" s="103">
        <f t="shared" si="0"/>
        <v>65.82196231319038</v>
      </c>
    </row>
    <row r="79" spans="1:10" ht="104.25" customHeight="1" hidden="1">
      <c r="A79" s="4" t="s">
        <v>23</v>
      </c>
      <c r="B79" s="6" t="s">
        <v>22</v>
      </c>
      <c r="C79" s="6"/>
      <c r="D79" s="8">
        <v>18970</v>
      </c>
      <c r="E79" s="5">
        <v>12995.8</v>
      </c>
      <c r="F79" s="8">
        <v>12745.8</v>
      </c>
      <c r="G79" s="8">
        <v>0</v>
      </c>
      <c r="H79" s="8">
        <v>0</v>
      </c>
      <c r="I79" s="5">
        <f>F79</f>
        <v>12745.8</v>
      </c>
      <c r="J79" s="103">
        <f t="shared" si="0"/>
        <v>98.0763015743548</v>
      </c>
    </row>
    <row r="80" spans="1:11" ht="63.75" customHeight="1">
      <c r="A80" s="85" t="s">
        <v>111</v>
      </c>
      <c r="B80" s="24" t="s">
        <v>74</v>
      </c>
      <c r="C80" s="24" t="s">
        <v>75</v>
      </c>
      <c r="D80" s="54">
        <f>D81</f>
        <v>450</v>
      </c>
      <c r="E80" s="54">
        <f>E81</f>
        <v>450</v>
      </c>
      <c r="F80" s="54">
        <f>F81</f>
        <v>450</v>
      </c>
      <c r="G80" s="54"/>
      <c r="H80" s="54"/>
      <c r="I80" s="54"/>
      <c r="J80" s="105">
        <f t="shared" si="0"/>
        <v>100</v>
      </c>
      <c r="K80" s="16"/>
    </row>
    <row r="81" spans="1:11" s="3" customFormat="1" ht="28.5" customHeight="1">
      <c r="A81" s="61" t="s">
        <v>110</v>
      </c>
      <c r="B81" s="31" t="s">
        <v>74</v>
      </c>
      <c r="C81" s="31" t="s">
        <v>77</v>
      </c>
      <c r="D81" s="53">
        <v>450</v>
      </c>
      <c r="E81" s="53">
        <v>450</v>
      </c>
      <c r="F81" s="53">
        <v>450</v>
      </c>
      <c r="G81" s="53"/>
      <c r="H81" s="53"/>
      <c r="I81" s="53"/>
      <c r="J81" s="104">
        <f t="shared" si="0"/>
        <v>100</v>
      </c>
      <c r="K81" s="15"/>
    </row>
    <row r="82" spans="1:10" ht="15.75" customHeight="1">
      <c r="A82" s="9"/>
      <c r="B82" s="10"/>
      <c r="C82" s="10"/>
      <c r="D82" s="11"/>
      <c r="E82" s="12"/>
      <c r="F82" s="11"/>
      <c r="G82" s="11"/>
      <c r="H82" s="11"/>
      <c r="I82" s="12"/>
      <c r="J82" s="12"/>
    </row>
    <row r="83" ht="15.75" customHeight="1"/>
    <row r="84" spans="1:12" ht="46.5" customHeight="1">
      <c r="A84" s="117" t="s">
        <v>101</v>
      </c>
      <c r="B84" s="117"/>
      <c r="C84" s="117"/>
      <c r="D84" s="66"/>
      <c r="E84" s="30"/>
      <c r="F84" s="30" t="s">
        <v>100</v>
      </c>
      <c r="G84" s="22"/>
      <c r="H84" s="22"/>
      <c r="I84" s="22"/>
      <c r="J84" s="22"/>
      <c r="K84" s="22"/>
      <c r="L84" s="22"/>
    </row>
    <row r="85" ht="15" customHeight="1"/>
    <row r="86" ht="15" customHeight="1"/>
    <row r="87" ht="22.5" customHeight="1"/>
    <row r="88" ht="22.5" customHeight="1"/>
    <row r="89" ht="15" customHeight="1"/>
    <row r="90" ht="24" customHeight="1"/>
    <row r="91" ht="15" customHeight="1"/>
    <row r="92" ht="15" customHeight="1"/>
    <row r="93" ht="28.5" customHeight="1"/>
    <row r="94" ht="15" customHeight="1"/>
    <row r="95" ht="21.75" customHeight="1"/>
    <row r="96" ht="31.5" customHeight="1"/>
    <row r="97" ht="31.5" customHeight="1"/>
    <row r="98" ht="21.75" customHeight="1"/>
    <row r="99" ht="33" customHeight="1"/>
    <row r="100" ht="18.75" customHeight="1"/>
    <row r="101" ht="18.75" customHeight="1"/>
    <row r="102" ht="18.75" customHeight="1"/>
    <row r="103" ht="26.25" customHeight="1"/>
    <row r="104" ht="15" customHeight="1"/>
    <row r="105" ht="15" customHeight="1"/>
    <row r="106" ht="25.5" customHeight="1"/>
    <row r="107" ht="15" customHeight="1"/>
    <row r="108" ht="24" customHeight="1"/>
    <row r="109" ht="27.75" customHeight="1"/>
    <row r="110" ht="26.25" customHeight="1"/>
    <row r="111" ht="14.2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24" customHeight="1"/>
    <row r="122" ht="26.2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4" customHeight="1"/>
    <row r="130" ht="24.75" customHeight="1"/>
    <row r="131" ht="24.75" customHeight="1"/>
    <row r="132" ht="21.75" customHeight="1"/>
    <row r="133" ht="24.75" customHeight="1"/>
    <row r="134" ht="24.75" customHeight="1"/>
    <row r="135" ht="24.75" customHeight="1"/>
    <row r="136" ht="24.75" customHeight="1"/>
    <row r="137" ht="15" customHeight="1"/>
    <row r="138" ht="15" customHeight="1"/>
    <row r="139" ht="15" customHeight="1"/>
    <row r="140" ht="24.75" customHeight="1"/>
    <row r="141" ht="24" customHeight="1"/>
    <row r="142" ht="45.75" customHeight="1"/>
    <row r="143" ht="21.75" customHeight="1"/>
    <row r="144" ht="15" customHeight="1"/>
    <row r="145" ht="24" customHeight="1"/>
    <row r="146" ht="15" customHeight="1"/>
    <row r="147" ht="31.5" customHeight="1"/>
    <row r="148" ht="38.25" customHeight="1"/>
    <row r="149" ht="26.25" customHeight="1"/>
    <row r="150" ht="11.25" customHeight="1"/>
    <row r="151" ht="17.25" customHeight="1"/>
    <row r="152" ht="24.75" customHeight="1"/>
    <row r="153" ht="111.75" customHeight="1"/>
    <row r="154" ht="26.25" customHeight="1"/>
    <row r="155" ht="52.5" customHeight="1"/>
  </sheetData>
  <sheetProtection/>
  <mergeCells count="11">
    <mergeCell ref="E2:J4"/>
    <mergeCell ref="F8:J8"/>
    <mergeCell ref="B9:B16"/>
    <mergeCell ref="C9:C16"/>
    <mergeCell ref="A6:J6"/>
    <mergeCell ref="J9:J16"/>
    <mergeCell ref="D9:D16"/>
    <mergeCell ref="E9:E16"/>
    <mergeCell ref="F9:F16"/>
    <mergeCell ref="A9:A16"/>
    <mergeCell ref="A84:C84"/>
  </mergeCells>
  <printOptions/>
  <pageMargins left="0.984251968503937" right="0.2755905511811024" top="0.7874015748031497" bottom="0.7874015748031497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2012-05-14T14:22:46Z</cp:lastPrinted>
  <dcterms:created xsi:type="dcterms:W3CDTF">1999-06-18T11:49:53Z</dcterms:created>
  <dcterms:modified xsi:type="dcterms:W3CDTF">2012-05-18T08:19:14Z</dcterms:modified>
  <cp:category/>
  <cp:version/>
  <cp:contentType/>
  <cp:contentStatus/>
</cp:coreProperties>
</file>